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LenovoAiO\Desktop\FINANCIJSKI IZVJEŠTAJI 01.01.-30.09.2025\"/>
    </mc:Choice>
  </mc:AlternateContent>
  <xr:revisionPtr revIDLastSave="0" documentId="13_ncr:1_{AF99266F-A3C9-416E-8AAB-44607E80073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E328" i="9" s="1"/>
  <c r="F328" i="9"/>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E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F281" i="9" s="1"/>
  <c r="L281" i="9"/>
  <c r="E281" i="9"/>
  <c r="B281" i="9" s="1"/>
  <c r="M280" i="9"/>
  <c r="L280" i="9"/>
  <c r="F280" i="9"/>
  <c r="E280" i="9"/>
  <c r="M279" i="9"/>
  <c r="L279" i="9"/>
  <c r="F279" i="9"/>
  <c r="B279" i="9" s="1"/>
  <c r="E279" i="9"/>
  <c r="M278" i="9"/>
  <c r="L278" i="9"/>
  <c r="F278" i="9" s="1"/>
  <c r="B278" i="9" s="1"/>
  <c r="E278" i="9"/>
  <c r="M277" i="9"/>
  <c r="F277" i="9" s="1"/>
  <c r="L277" i="9"/>
  <c r="E277" i="9"/>
  <c r="B277" i="9" s="1"/>
  <c r="M276" i="9"/>
  <c r="L276" i="9"/>
  <c r="F276" i="9"/>
  <c r="E276" i="9"/>
  <c r="M275" i="9"/>
  <c r="L275" i="9"/>
  <c r="F275" i="9"/>
  <c r="B275" i="9" s="1"/>
  <c r="E275" i="9"/>
  <c r="M274" i="9"/>
  <c r="L274" i="9"/>
  <c r="F274" i="9" s="1"/>
  <c r="B274" i="9" s="1"/>
  <c r="E274" i="9"/>
  <c r="M273" i="9"/>
  <c r="F273" i="9" s="1"/>
  <c r="L273" i="9"/>
  <c r="E273" i="9"/>
  <c r="B273" i="9" s="1"/>
  <c r="M272" i="9"/>
  <c r="L272" i="9"/>
  <c r="F272" i="9"/>
  <c r="E272" i="9"/>
  <c r="M271" i="9"/>
  <c r="L271" i="9"/>
  <c r="F271" i="9"/>
  <c r="B271" i="9" s="1"/>
  <c r="E271" i="9"/>
  <c r="M270" i="9"/>
  <c r="L270" i="9"/>
  <c r="F270" i="9" s="1"/>
  <c r="B270" i="9" s="1"/>
  <c r="E270" i="9"/>
  <c r="M269" i="9"/>
  <c r="F269" i="9" s="1"/>
  <c r="L269" i="9"/>
  <c r="E269" i="9"/>
  <c r="B269" i="9" s="1"/>
  <c r="M268" i="9"/>
  <c r="L268" i="9"/>
  <c r="F268" i="9"/>
  <c r="E268" i="9"/>
  <c r="M267" i="9"/>
  <c r="L267" i="9"/>
  <c r="F267" i="9"/>
  <c r="B267" i="9" s="1"/>
  <c r="E267" i="9"/>
  <c r="M266" i="9"/>
  <c r="L266" i="9"/>
  <c r="F266" i="9" s="1"/>
  <c r="B266" i="9" s="1"/>
  <c r="E266" i="9"/>
  <c r="M265" i="9"/>
  <c r="F265" i="9" s="1"/>
  <c r="L265" i="9"/>
  <c r="E265" i="9"/>
  <c r="B265" i="9" s="1"/>
  <c r="M264" i="9"/>
  <c r="L264" i="9"/>
  <c r="F264" i="9"/>
  <c r="E264" i="9"/>
  <c r="M263" i="9"/>
  <c r="L263" i="9"/>
  <c r="F263" i="9"/>
  <c r="B263" i="9" s="1"/>
  <c r="E263" i="9"/>
  <c r="M262" i="9"/>
  <c r="L262" i="9"/>
  <c r="F262" i="9" s="1"/>
  <c r="B262" i="9" s="1"/>
  <c r="E262" i="9"/>
  <c r="M261" i="9"/>
  <c r="F261" i="9" s="1"/>
  <c r="L261" i="9"/>
  <c r="E261" i="9"/>
  <c r="B261" i="9" s="1"/>
  <c r="M260" i="9"/>
  <c r="L260" i="9"/>
  <c r="F260" i="9"/>
  <c r="E260" i="9"/>
  <c r="M259" i="9"/>
  <c r="L259" i="9"/>
  <c r="F259" i="9"/>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F253" i="9" s="1"/>
  <c r="L253" i="9"/>
  <c r="E253" i="9"/>
  <c r="B253" i="9" s="1"/>
  <c r="M252" i="9"/>
  <c r="L252" i="9"/>
  <c r="F252" i="9"/>
  <c r="E252" i="9"/>
  <c r="M251" i="9"/>
  <c r="L251" i="9"/>
  <c r="F251" i="9"/>
  <c r="B251" i="9" s="1"/>
  <c r="E251" i="9"/>
  <c r="M250" i="9"/>
  <c r="L250" i="9"/>
  <c r="F250" i="9" s="1"/>
  <c r="B250" i="9" s="1"/>
  <c r="E250" i="9"/>
  <c r="M249" i="9"/>
  <c r="F249" i="9" s="1"/>
  <c r="L249" i="9"/>
  <c r="E249" i="9"/>
  <c r="B249" i="9" s="1"/>
  <c r="M248" i="9"/>
  <c r="L248" i="9"/>
  <c r="F248" i="9"/>
  <c r="E248" i="9"/>
  <c r="M247" i="9"/>
  <c r="F247" i="9" s="1"/>
  <c r="B247" i="9" s="1"/>
  <c r="L247" i="9"/>
  <c r="E247" i="9"/>
  <c r="M246" i="9"/>
  <c r="L246" i="9"/>
  <c r="E246" i="9"/>
  <c r="M245" i="9"/>
  <c r="F245" i="9" s="1"/>
  <c r="L245" i="9"/>
  <c r="E245" i="9"/>
  <c r="B245" i="9" s="1"/>
  <c r="M244" i="9"/>
  <c r="F244" i="9" s="1"/>
  <c r="L244" i="9"/>
  <c r="E244" i="9"/>
  <c r="M243" i="9"/>
  <c r="L243" i="9"/>
  <c r="F243" i="9" s="1"/>
  <c r="B243" i="9" s="1"/>
  <c r="E243" i="9"/>
  <c r="M242" i="9"/>
  <c r="L242" i="9"/>
  <c r="F242" i="9" s="1"/>
  <c r="B242" i="9" s="1"/>
  <c r="E242" i="9"/>
  <c r="M241" i="9"/>
  <c r="F241" i="9" s="1"/>
  <c r="L241" i="9"/>
  <c r="E241" i="9"/>
  <c r="M240" i="9"/>
  <c r="F240" i="9" s="1"/>
  <c r="L240" i="9"/>
  <c r="E240" i="9"/>
  <c r="M239" i="9"/>
  <c r="F239" i="9" s="1"/>
  <c r="B239" i="9" s="1"/>
  <c r="L239" i="9"/>
  <c r="E239" i="9"/>
  <c r="M238" i="9"/>
  <c r="L238" i="9"/>
  <c r="E238" i="9"/>
  <c r="M237" i="9"/>
  <c r="L237" i="9"/>
  <c r="E237" i="9"/>
  <c r="M236" i="9"/>
  <c r="L236" i="9"/>
  <c r="F236" i="9"/>
  <c r="E236" i="9"/>
  <c r="M235" i="9"/>
  <c r="L235" i="9"/>
  <c r="F235" i="9" s="1"/>
  <c r="B235" i="9" s="1"/>
  <c r="E235" i="9"/>
  <c r="M234" i="9"/>
  <c r="L234" i="9"/>
  <c r="E234" i="9"/>
  <c r="M233" i="9"/>
  <c r="L233" i="9"/>
  <c r="E233" i="9"/>
  <c r="M232" i="9"/>
  <c r="F232" i="9" s="1"/>
  <c r="L232" i="9"/>
  <c r="E232" i="9"/>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F4" i="9"/>
  <c r="O3" i="9"/>
  <c r="I3" i="9"/>
  <c r="H3" i="9"/>
  <c r="G3" i="9"/>
  <c r="D104" i="8"/>
  <c r="D97" i="8"/>
  <c r="D92" i="8"/>
  <c r="D87" i="8"/>
  <c r="D82" i="8"/>
  <c r="D77" i="8"/>
  <c r="D72" i="8"/>
  <c r="D67" i="8"/>
  <c r="D62" i="8"/>
  <c r="D57" i="8"/>
  <c r="D51" i="8" s="1"/>
  <c r="D52" i="8"/>
  <c r="D46" i="8"/>
  <c r="D37" i="8"/>
  <c r="D27" i="8"/>
  <c r="D25" i="8" s="1"/>
  <c r="C1602" i="1" s="1"/>
  <c r="D18" i="8"/>
  <c r="D8" i="8"/>
  <c r="D6" i="8" s="1"/>
  <c r="E44" i="7"/>
  <c r="D44" i="7"/>
  <c r="E39" i="7"/>
  <c r="D39" i="7"/>
  <c r="E38" i="7"/>
  <c r="E30" i="7"/>
  <c r="D30" i="7"/>
  <c r="D22" i="7" s="1"/>
  <c r="E23" i="7"/>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1431" i="1"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9" i="4"/>
  <c r="F608" i="4"/>
  <c r="F607" i="4"/>
  <c r="E607" i="4"/>
  <c r="H156" i="9" s="1"/>
  <c r="E156" i="9" s="1"/>
  <c r="B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D578" i="1"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D473" i="1" s="1"/>
  <c r="F478" i="4"/>
  <c r="F477" i="4"/>
  <c r="F476" i="4"/>
  <c r="E476" i="4"/>
  <c r="D476" i="4"/>
  <c r="F475" i="4"/>
  <c r="F474" i="4"/>
  <c r="E473" i="4"/>
  <c r="D473" i="4"/>
  <c r="F472" i="4"/>
  <c r="F471" i="4"/>
  <c r="E470" i="4"/>
  <c r="D464" i="1" s="1"/>
  <c r="H464"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E648" i="4" s="1"/>
  <c r="D642" i="1" s="1"/>
  <c r="D427" i="4"/>
  <c r="E426" i="4"/>
  <c r="D426" i="4"/>
  <c r="D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E361" i="4" s="1"/>
  <c r="D356" i="1"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F225" i="4" s="1"/>
  <c r="D225" i="4"/>
  <c r="F224" i="4"/>
  <c r="F223" i="4"/>
  <c r="F222" i="4"/>
  <c r="E222" i="4"/>
  <c r="D222" i="4"/>
  <c r="D221" i="4" s="1"/>
  <c r="E221" i="4"/>
  <c r="D217" i="1"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2" i="1" s="1"/>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G34" i="3"/>
  <c r="B34" i="3"/>
  <c r="H33" i="3"/>
  <c r="G33" i="3"/>
  <c r="B33" i="3"/>
  <c r="H32" i="3"/>
  <c r="G32" i="3"/>
  <c r="B32" i="3"/>
  <c r="G30" i="3"/>
  <c r="B30" i="3"/>
  <c r="I29" i="3"/>
  <c r="H29"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H1686" i="1"/>
  <c r="G1686" i="1"/>
  <c r="C1686" i="1"/>
  <c r="C1685" i="1"/>
  <c r="H1685" i="1" s="1"/>
  <c r="C1684" i="1"/>
  <c r="C1683" i="1"/>
  <c r="G1683" i="1" s="1"/>
  <c r="H1682" i="1"/>
  <c r="G1682" i="1"/>
  <c r="C1682" i="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C1670" i="1"/>
  <c r="G1670" i="1" s="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C1635" i="1"/>
  <c r="G1635" i="1" s="1"/>
  <c r="C1634" i="1"/>
  <c r="G1634" i="1" s="1"/>
  <c r="C1633" i="1"/>
  <c r="H1633" i="1" s="1"/>
  <c r="C1632" i="1"/>
  <c r="H1631" i="1"/>
  <c r="C1631" i="1"/>
  <c r="G1631" i="1" s="1"/>
  <c r="H1630" i="1"/>
  <c r="G1630" i="1"/>
  <c r="C1630" i="1"/>
  <c r="C1629" i="1"/>
  <c r="H1629" i="1" s="1"/>
  <c r="C1628" i="1"/>
  <c r="H1627" i="1"/>
  <c r="C1627" i="1"/>
  <c r="G1627" i="1" s="1"/>
  <c r="H1626" i="1"/>
  <c r="G1626" i="1"/>
  <c r="C1626" i="1"/>
  <c r="C1625" i="1"/>
  <c r="H1625" i="1" s="1"/>
  <c r="C1624" i="1"/>
  <c r="C1620" i="1"/>
  <c r="H1619" i="1"/>
  <c r="C1619" i="1"/>
  <c r="G1619" i="1" s="1"/>
  <c r="H1618" i="1"/>
  <c r="G1618" i="1"/>
  <c r="C1618" i="1"/>
  <c r="G1617" i="1"/>
  <c r="C1617" i="1"/>
  <c r="H1617" i="1" s="1"/>
  <c r="C1616" i="1"/>
  <c r="H1615" i="1"/>
  <c r="C1615" i="1"/>
  <c r="G1615" i="1" s="1"/>
  <c r="H1614" i="1"/>
  <c r="G1614" i="1"/>
  <c r="C1614" i="1"/>
  <c r="C1613" i="1"/>
  <c r="H1613" i="1" s="1"/>
  <c r="C1612" i="1"/>
  <c r="H1612" i="1" s="1"/>
  <c r="C1611" i="1"/>
  <c r="G1611" i="1" s="1"/>
  <c r="C1610" i="1"/>
  <c r="H1610" i="1" s="1"/>
  <c r="H1609" i="1"/>
  <c r="C1609" i="1"/>
  <c r="G1609" i="1" s="1"/>
  <c r="C1608" i="1"/>
  <c r="H1608" i="1" s="1"/>
  <c r="C1607" i="1"/>
  <c r="G1607" i="1" s="1"/>
  <c r="H1606" i="1"/>
  <c r="C1606" i="1"/>
  <c r="G1606" i="1" s="1"/>
  <c r="C1605" i="1"/>
  <c r="H1605" i="1" s="1"/>
  <c r="C1604" i="1"/>
  <c r="H1603" i="1"/>
  <c r="C1603" i="1"/>
  <c r="G1603" i="1" s="1"/>
  <c r="C1601" i="1"/>
  <c r="H1601" i="1" s="1"/>
  <c r="C1600" i="1"/>
  <c r="H1599" i="1"/>
  <c r="C1599" i="1"/>
  <c r="G1599" i="1" s="1"/>
  <c r="H1598" i="1"/>
  <c r="G1598" i="1"/>
  <c r="C1598" i="1"/>
  <c r="C1597" i="1"/>
  <c r="H1597" i="1" s="1"/>
  <c r="C1596" i="1"/>
  <c r="H1595" i="1"/>
  <c r="C1595" i="1"/>
  <c r="G1595" i="1" s="1"/>
  <c r="H1594" i="1"/>
  <c r="G1594" i="1"/>
  <c r="C1594" i="1"/>
  <c r="C1593" i="1"/>
  <c r="H1593" i="1" s="1"/>
  <c r="C1592" i="1"/>
  <c r="H1591" i="1"/>
  <c r="C1591" i="1"/>
  <c r="G1591" i="1" s="1"/>
  <c r="C1590" i="1"/>
  <c r="H1590" i="1" s="1"/>
  <c r="C1589" i="1"/>
  <c r="H1589" i="1" s="1"/>
  <c r="C1588" i="1"/>
  <c r="C1587" i="1"/>
  <c r="G1587" i="1" s="1"/>
  <c r="C1586" i="1"/>
  <c r="G1586" i="1" s="1"/>
  <c r="C1584" i="1"/>
  <c r="H1582" i="1"/>
  <c r="G1582" i="1"/>
  <c r="C1582" i="1"/>
  <c r="D1581" i="1"/>
  <c r="C1581" i="1"/>
  <c r="H1581" i="1" s="1"/>
  <c r="D1580" i="1"/>
  <c r="H1580" i="1" s="1"/>
  <c r="C1580" i="1"/>
  <c r="D1579" i="1"/>
  <c r="C1579" i="1"/>
  <c r="H1579" i="1" s="1"/>
  <c r="D1578" i="1"/>
  <c r="H1578" i="1" s="1"/>
  <c r="C1578" i="1"/>
  <c r="D1577" i="1"/>
  <c r="H1577" i="1" s="1"/>
  <c r="C1577" i="1"/>
  <c r="D1576" i="1"/>
  <c r="C1576" i="1"/>
  <c r="J1575" i="1"/>
  <c r="D1575" i="1"/>
  <c r="H1575" i="1" s="1"/>
  <c r="C1575" i="1"/>
  <c r="D1574" i="1"/>
  <c r="C1574" i="1"/>
  <c r="J1573" i="1"/>
  <c r="D1573" i="1"/>
  <c r="H1573" i="1" s="1"/>
  <c r="C1573" i="1"/>
  <c r="D1572" i="1"/>
  <c r="D1571" i="1"/>
  <c r="D1570" i="1"/>
  <c r="C1570" i="1"/>
  <c r="J1569" i="1"/>
  <c r="D1569" i="1"/>
  <c r="H1569" i="1" s="1"/>
  <c r="C1569" i="1"/>
  <c r="D1568" i="1"/>
  <c r="C1568" i="1"/>
  <c r="J1567" i="1"/>
  <c r="D1567" i="1"/>
  <c r="H1567" i="1" s="1"/>
  <c r="C1567" i="1"/>
  <c r="D1566" i="1"/>
  <c r="C1566" i="1"/>
  <c r="J1565" i="1"/>
  <c r="D1565" i="1"/>
  <c r="H1565" i="1" s="1"/>
  <c r="C1565" i="1"/>
  <c r="D1564" i="1"/>
  <c r="C1564" i="1"/>
  <c r="H1563" i="1"/>
  <c r="D1563" i="1"/>
  <c r="C1563" i="1"/>
  <c r="G1563" i="1" s="1"/>
  <c r="J1562" i="1"/>
  <c r="G1562" i="1"/>
  <c r="I1562" i="1" s="1"/>
  <c r="D1562" i="1"/>
  <c r="H1562" i="1" s="1"/>
  <c r="C1562" i="1"/>
  <c r="H1561" i="1"/>
  <c r="D1561" i="1"/>
  <c r="C1561" i="1"/>
  <c r="J1560" i="1"/>
  <c r="G1560" i="1"/>
  <c r="I1560" i="1" s="1"/>
  <c r="D1560" i="1"/>
  <c r="H1560" i="1" s="1"/>
  <c r="C1560" i="1"/>
  <c r="H1559" i="1"/>
  <c r="D1559" i="1"/>
  <c r="C1559" i="1"/>
  <c r="J1558" i="1"/>
  <c r="G1558" i="1"/>
  <c r="I1558" i="1" s="1"/>
  <c r="D1558" i="1"/>
  <c r="H1558" i="1" s="1"/>
  <c r="C1558" i="1"/>
  <c r="H1557" i="1"/>
  <c r="D1557" i="1"/>
  <c r="C1557" i="1"/>
  <c r="C1556" i="1"/>
  <c r="C1555" i="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H1495" i="1"/>
  <c r="G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G844"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G837"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G705"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G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D651" i="1"/>
  <c r="G651" i="1" s="1"/>
  <c r="C651" i="1"/>
  <c r="D650" i="1"/>
  <c r="H650" i="1" s="1"/>
  <c r="C650" i="1"/>
  <c r="C649" i="1"/>
  <c r="H648" i="1"/>
  <c r="G648" i="1"/>
  <c r="D648" i="1"/>
  <c r="C648" i="1"/>
  <c r="D647" i="1"/>
  <c r="H647" i="1" s="1"/>
  <c r="C647" i="1"/>
  <c r="D646" i="1"/>
  <c r="H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D372" i="1"/>
  <c r="H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D299" i="1"/>
  <c r="H299" i="1" s="1"/>
  <c r="C299" i="1"/>
  <c r="D298" i="1"/>
  <c r="H298" i="1" s="1"/>
  <c r="C298" i="1"/>
  <c r="C294" i="1"/>
  <c r="D293" i="1"/>
  <c r="G293" i="1" s="1"/>
  <c r="C293" i="1"/>
  <c r="H292" i="1"/>
  <c r="D292" i="1"/>
  <c r="G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H242" i="1"/>
  <c r="G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D223" i="1"/>
  <c r="H223" i="1" s="1"/>
  <c r="C223" i="1"/>
  <c r="H222" i="1"/>
  <c r="G222" i="1"/>
  <c r="D222" i="1"/>
  <c r="C222" i="1"/>
  <c r="D221" i="1"/>
  <c r="H221" i="1" s="1"/>
  <c r="C221" i="1"/>
  <c r="H220" i="1"/>
  <c r="G220" i="1"/>
  <c r="D220" i="1"/>
  <c r="C220" i="1"/>
  <c r="H219" i="1"/>
  <c r="G219" i="1"/>
  <c r="D219" i="1"/>
  <c r="C219" i="1"/>
  <c r="H218" i="1"/>
  <c r="G218" i="1"/>
  <c r="D218" i="1"/>
  <c r="C218" i="1"/>
  <c r="C217" i="1"/>
  <c r="D216" i="1"/>
  <c r="H216" i="1" s="1"/>
  <c r="C216" i="1"/>
  <c r="H215" i="1"/>
  <c r="G215" i="1"/>
  <c r="D215" i="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D195" i="1"/>
  <c r="H195" i="1" s="1"/>
  <c r="C195" i="1"/>
  <c r="D194" i="1"/>
  <c r="H194" i="1" s="1"/>
  <c r="C194" i="1"/>
  <c r="H193" i="1"/>
  <c r="D193" i="1"/>
  <c r="G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C185" i="1"/>
  <c r="D184" i="1"/>
  <c r="H184" i="1" s="1"/>
  <c r="C184" i="1"/>
  <c r="H183" i="1"/>
  <c r="G183" i="1"/>
  <c r="D183" i="1"/>
  <c r="C183" i="1"/>
  <c r="H182" i="1"/>
  <c r="D182" i="1"/>
  <c r="G182" i="1" s="1"/>
  <c r="C182" i="1"/>
  <c r="D181" i="1"/>
  <c r="H181" i="1" s="1"/>
  <c r="C181" i="1"/>
  <c r="D180" i="1"/>
  <c r="H180" i="1" s="1"/>
  <c r="C180" i="1"/>
  <c r="D179" i="1"/>
  <c r="H179" i="1" s="1"/>
  <c r="C179" i="1"/>
  <c r="D178" i="1"/>
  <c r="H178" i="1" s="1"/>
  <c r="C178" i="1"/>
  <c r="D177" i="1"/>
  <c r="H177" i="1" s="1"/>
  <c r="C177" i="1"/>
  <c r="D176" i="1"/>
  <c r="H176" i="1" s="1"/>
  <c r="C176" i="1"/>
  <c r="D175" i="1"/>
  <c r="G175" i="1" s="1"/>
  <c r="C175" i="1"/>
  <c r="C174" i="1"/>
  <c r="H173" i="1"/>
  <c r="G173" i="1"/>
  <c r="D173" i="1"/>
  <c r="C173" i="1"/>
  <c r="H172" i="1"/>
  <c r="G172" i="1"/>
  <c r="D172" i="1"/>
  <c r="C172" i="1"/>
  <c r="H171" i="1"/>
  <c r="G171" i="1"/>
  <c r="D171" i="1"/>
  <c r="C171" i="1"/>
  <c r="D170" i="1"/>
  <c r="H170" i="1" s="1"/>
  <c r="C170" i="1"/>
  <c r="D169" i="1"/>
  <c r="H169" i="1" s="1"/>
  <c r="C169" i="1"/>
  <c r="D168" i="1"/>
  <c r="H168" i="1" s="1"/>
  <c r="C168" i="1"/>
  <c r="D167" i="1"/>
  <c r="G167" i="1" s="1"/>
  <c r="C167" i="1"/>
  <c r="D166" i="1"/>
  <c r="H166" i="1" s="1"/>
  <c r="C166" i="1"/>
  <c r="H165" i="1"/>
  <c r="G165" i="1"/>
  <c r="D165" i="1"/>
  <c r="C165" i="1"/>
  <c r="H164" i="1"/>
  <c r="G164" i="1"/>
  <c r="D164" i="1"/>
  <c r="C164" i="1"/>
  <c r="D163" i="1"/>
  <c r="H163" i="1" s="1"/>
  <c r="C163" i="1"/>
  <c r="H162" i="1"/>
  <c r="G162" i="1"/>
  <c r="D162" i="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C122" i="1"/>
  <c r="D121" i="1"/>
  <c r="H120" i="1"/>
  <c r="G120" i="1"/>
  <c r="D120" i="1"/>
  <c r="C120" i="1"/>
  <c r="D119" i="1"/>
  <c r="H119" i="1" s="1"/>
  <c r="C119" i="1"/>
  <c r="H118" i="1"/>
  <c r="G118" i="1"/>
  <c r="D118" i="1"/>
  <c r="C118" i="1"/>
  <c r="H117" i="1"/>
  <c r="G117" i="1"/>
  <c r="D117" i="1"/>
  <c r="C117"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G90" i="1"/>
  <c r="D90" i="1"/>
  <c r="H90" i="1" s="1"/>
  <c r="C90" i="1"/>
  <c r="D89" i="1"/>
  <c r="G89" i="1" s="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H23" i="1"/>
  <c r="D23" i="1"/>
  <c r="G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D9" i="1"/>
  <c r="G9" i="1" s="1"/>
  <c r="C9" i="1"/>
  <c r="H8" i="1"/>
  <c r="D8" i="1"/>
  <c r="G8" i="1" s="1"/>
  <c r="C8" i="1"/>
  <c r="H7" i="1"/>
  <c r="D7" i="1"/>
  <c r="G7" i="1" s="1"/>
  <c r="C7" i="1"/>
  <c r="H6" i="1"/>
  <c r="D6" i="1"/>
  <c r="G6" i="1" s="1"/>
  <c r="C6" i="1"/>
  <c r="H5" i="1"/>
  <c r="D5" i="1"/>
  <c r="G5" i="1" s="1"/>
  <c r="C5" i="1"/>
  <c r="D4" i="1"/>
  <c r="H1634" i="1" l="1"/>
  <c r="H1683" i="1"/>
  <c r="H1635" i="1"/>
  <c r="G1613" i="1"/>
  <c r="G1610" i="1"/>
  <c r="G1605" i="1"/>
  <c r="G1590" i="1"/>
  <c r="H1587" i="1"/>
  <c r="H1586" i="1"/>
  <c r="C1585" i="1"/>
  <c r="H1585" i="1" s="1"/>
  <c r="G652" i="1"/>
  <c r="H293" i="1"/>
  <c r="G294" i="1"/>
  <c r="H294" i="1"/>
  <c r="D122" i="1"/>
  <c r="E42" i="9"/>
  <c r="B42" i="9" s="1"/>
  <c r="H663" i="1"/>
  <c r="E30" i="9"/>
  <c r="B30" i="9" s="1"/>
  <c r="G647" i="1"/>
  <c r="E26" i="9"/>
  <c r="B26" i="9" s="1"/>
  <c r="G650" i="1"/>
  <c r="H649" i="1"/>
  <c r="G649" i="1"/>
  <c r="G646" i="1"/>
  <c r="G414" i="1"/>
  <c r="G415" i="1"/>
  <c r="G421" i="1"/>
  <c r="G423" i="1"/>
  <c r="H396" i="1"/>
  <c r="G396" i="1"/>
  <c r="F401" i="4"/>
  <c r="G375" i="1"/>
  <c r="E373" i="4"/>
  <c r="D368" i="1" s="1"/>
  <c r="D374" i="1"/>
  <c r="G372" i="1"/>
  <c r="G369" i="1"/>
  <c r="G371" i="1"/>
  <c r="F374" i="4"/>
  <c r="H642" i="1"/>
  <c r="G642" i="1"/>
  <c r="G299" i="1"/>
  <c r="D422" i="1"/>
  <c r="G298" i="1"/>
  <c r="E647" i="4"/>
  <c r="D641" i="1" s="1"/>
  <c r="H641" i="1" s="1"/>
  <c r="E83" i="9"/>
  <c r="B83" i="9" s="1"/>
  <c r="F273" i="4"/>
  <c r="E82" i="9"/>
  <c r="B82" i="9" s="1"/>
  <c r="F262" i="4"/>
  <c r="G243" i="1"/>
  <c r="H217" i="1"/>
  <c r="G217" i="1"/>
  <c r="F221" i="4"/>
  <c r="G221" i="1"/>
  <c r="G223" i="1"/>
  <c r="G216" i="1"/>
  <c r="E67" i="9"/>
  <c r="B67" i="9" s="1"/>
  <c r="F246" i="9"/>
  <c r="B246" i="9" s="1"/>
  <c r="G212" i="1"/>
  <c r="D190" i="1"/>
  <c r="G190" i="1" s="1"/>
  <c r="G195" i="1"/>
  <c r="G194" i="1"/>
  <c r="G191" i="1"/>
  <c r="H190" i="1"/>
  <c r="E54" i="9"/>
  <c r="B54" i="9" s="1"/>
  <c r="G184" i="1"/>
  <c r="D174" i="1"/>
  <c r="H174" i="1" s="1"/>
  <c r="E164" i="4"/>
  <c r="D160" i="1" s="1"/>
  <c r="G181" i="1"/>
  <c r="G180" i="1"/>
  <c r="E51" i="9"/>
  <c r="B51" i="9" s="1"/>
  <c r="F238" i="9"/>
  <c r="B238" i="9" s="1"/>
  <c r="G179" i="1"/>
  <c r="G178" i="1"/>
  <c r="G177" i="1"/>
  <c r="G176" i="1"/>
  <c r="G174" i="1"/>
  <c r="H175" i="1"/>
  <c r="G170" i="1"/>
  <c r="G169" i="1"/>
  <c r="F170" i="4"/>
  <c r="G168" i="1"/>
  <c r="G166" i="1"/>
  <c r="H167" i="1"/>
  <c r="G161" i="1"/>
  <c r="G163" i="1"/>
  <c r="G156" i="1"/>
  <c r="G158" i="1"/>
  <c r="F160" i="4"/>
  <c r="G151" i="1"/>
  <c r="G116" i="1"/>
  <c r="G119" i="1"/>
  <c r="D108" i="1"/>
  <c r="E46" i="9"/>
  <c r="B46" i="9" s="1"/>
  <c r="D87" i="1"/>
  <c r="H87" i="1" s="1"/>
  <c r="F233" i="9"/>
  <c r="H89" i="1"/>
  <c r="G87" i="1"/>
  <c r="G79" i="1"/>
  <c r="G81" i="1"/>
  <c r="G70" i="1"/>
  <c r="G72" i="1"/>
  <c r="E39" i="9"/>
  <c r="B39" i="9" s="1"/>
  <c r="G54" i="1"/>
  <c r="G55" i="1"/>
  <c r="E49" i="4"/>
  <c r="D45" i="1" s="1"/>
  <c r="F58" i="4"/>
  <c r="G25" i="1"/>
  <c r="G27" i="1"/>
  <c r="D19" i="1"/>
  <c r="H1602" i="1"/>
  <c r="G1602" i="1"/>
  <c r="G1566" i="1"/>
  <c r="J1566" i="1"/>
  <c r="G1570" i="1"/>
  <c r="J1570" i="1"/>
  <c r="G1574" i="1"/>
  <c r="J1574" i="1"/>
  <c r="G1576" i="1"/>
  <c r="J1576" i="1"/>
  <c r="H1632" i="1"/>
  <c r="G1632" i="1"/>
  <c r="H1664" i="1"/>
  <c r="G1664" i="1"/>
  <c r="G174" i="9"/>
  <c r="E174" i="9" s="1"/>
  <c r="B174" i="9" s="1"/>
  <c r="F8" i="4"/>
  <c r="G339" i="9"/>
  <c r="E339" i="9" s="1"/>
  <c r="B339" i="9" s="1"/>
  <c r="F219" i="5"/>
  <c r="C4" i="1"/>
  <c r="C198" i="1"/>
  <c r="C258" i="1"/>
  <c r="C269" i="1"/>
  <c r="C285" i="1"/>
  <c r="C383" i="1"/>
  <c r="C431" i="1"/>
  <c r="C460" i="1"/>
  <c r="C591" i="1"/>
  <c r="C1140" i="1"/>
  <c r="C1223"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H1542" i="1"/>
  <c r="G1542" i="1"/>
  <c r="H1544" i="1"/>
  <c r="G1544" i="1"/>
  <c r="H1546" i="1"/>
  <c r="G1546" i="1"/>
  <c r="G1549" i="1"/>
  <c r="I1549" i="1" s="1"/>
  <c r="J1549" i="1"/>
  <c r="G1551" i="1"/>
  <c r="I1551" i="1" s="1"/>
  <c r="J1551" i="1"/>
  <c r="G1553" i="1"/>
  <c r="I1553" i="1" s="1"/>
  <c r="J1553" i="1"/>
  <c r="G1557" i="1"/>
  <c r="I1557" i="1" s="1"/>
  <c r="J1557" i="1"/>
  <c r="G1559" i="1"/>
  <c r="I1559" i="1" s="1"/>
  <c r="J1559" i="1"/>
  <c r="G1561" i="1"/>
  <c r="I1561" i="1" s="1"/>
  <c r="J1561" i="1"/>
  <c r="G1578" i="1"/>
  <c r="I1578" i="1" s="1"/>
  <c r="G1580" i="1"/>
  <c r="I1580" i="1" s="1"/>
  <c r="G1589" i="1"/>
  <c r="G1593" i="1"/>
  <c r="G1597" i="1"/>
  <c r="G1601" i="1"/>
  <c r="H1611" i="1"/>
  <c r="H1628" i="1"/>
  <c r="G1628" i="1"/>
  <c r="H1644" i="1"/>
  <c r="G1644" i="1"/>
  <c r="H1660" i="1"/>
  <c r="G1660" i="1"/>
  <c r="H1676" i="1"/>
  <c r="G1676" i="1"/>
  <c r="F126" i="4"/>
  <c r="D125" i="4"/>
  <c r="F141" i="4"/>
  <c r="D140" i="4"/>
  <c r="F231" i="4"/>
  <c r="D230" i="4"/>
  <c r="F341" i="4"/>
  <c r="D321" i="4"/>
  <c r="E360" i="4"/>
  <c r="D373" i="4"/>
  <c r="E466" i="4"/>
  <c r="F536" i="4"/>
  <c r="F186" i="5"/>
  <c r="D178" i="5"/>
  <c r="G1564" i="1"/>
  <c r="I1564" i="1" s="1"/>
  <c r="J1564" i="1"/>
  <c r="G1568" i="1"/>
  <c r="J1568" i="1"/>
  <c r="H1648" i="1"/>
  <c r="G1648" i="1"/>
  <c r="H1680" i="1"/>
  <c r="G1680" i="1"/>
  <c r="D149" i="1"/>
  <c r="D150" i="1"/>
  <c r="D304"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H1564" i="1"/>
  <c r="G1565" i="1"/>
  <c r="I1565" i="1" s="1"/>
  <c r="H1566" i="1"/>
  <c r="G1567" i="1"/>
  <c r="I1567" i="1" s="1"/>
  <c r="H1568" i="1"/>
  <c r="G1569" i="1"/>
  <c r="I1569" i="1" s="1"/>
  <c r="H1570" i="1"/>
  <c r="G1573" i="1"/>
  <c r="I1573" i="1" s="1"/>
  <c r="H1574" i="1"/>
  <c r="G1575" i="1"/>
  <c r="I1575" i="1" s="1"/>
  <c r="H1576" i="1"/>
  <c r="G1577" i="1"/>
  <c r="J1578" i="1"/>
  <c r="J1580" i="1"/>
  <c r="H1604" i="1"/>
  <c r="G1604" i="1"/>
  <c r="G1608" i="1"/>
  <c r="H1624" i="1"/>
  <c r="G1624" i="1"/>
  <c r="H1640" i="1"/>
  <c r="G1640" i="1"/>
  <c r="H1656" i="1"/>
  <c r="G1656" i="1"/>
  <c r="H1672" i="1"/>
  <c r="G1672" i="1"/>
  <c r="F50" i="4"/>
  <c r="D49" i="4"/>
  <c r="E202" i="4"/>
  <c r="D198" i="1" s="1"/>
  <c r="F216" i="4"/>
  <c r="E321" i="4"/>
  <c r="D316" i="1" s="1"/>
  <c r="D491" i="4"/>
  <c r="E89" i="6"/>
  <c r="D1485" i="1" s="1"/>
  <c r="D1486" i="1"/>
  <c r="I1541" i="1"/>
  <c r="I1543" i="1"/>
  <c r="I1545" i="1"/>
  <c r="G1556" i="1"/>
  <c r="G1579" i="1"/>
  <c r="I1579" i="1" s="1"/>
  <c r="J1579" i="1"/>
  <c r="G1581" i="1"/>
  <c r="I1581" i="1" s="1"/>
  <c r="J1581" i="1"/>
  <c r="H1584" i="1"/>
  <c r="G1584" i="1"/>
  <c r="H1588" i="1"/>
  <c r="G1588" i="1"/>
  <c r="H1592" i="1"/>
  <c r="G1592" i="1"/>
  <c r="H1596" i="1"/>
  <c r="G1596" i="1"/>
  <c r="H1600" i="1"/>
  <c r="G1600" i="1"/>
  <c r="H1636" i="1"/>
  <c r="G1636" i="1"/>
  <c r="H1652" i="1"/>
  <c r="G1652" i="1"/>
  <c r="H1668" i="1"/>
  <c r="G1668" i="1"/>
  <c r="H1684" i="1"/>
  <c r="G1684" i="1"/>
  <c r="D7" i="4"/>
  <c r="F83" i="4"/>
  <c r="D82" i="4"/>
  <c r="F107" i="4"/>
  <c r="D106" i="4"/>
  <c r="F165" i="4"/>
  <c r="D164" i="4"/>
  <c r="F310" i="4"/>
  <c r="D309" i="4"/>
  <c r="F523" i="4"/>
  <c r="D522" i="4"/>
  <c r="G314" i="9"/>
  <c r="E314" i="9" s="1"/>
  <c r="B314" i="9" s="1"/>
  <c r="F89" i="5"/>
  <c r="D88" i="5"/>
  <c r="F130" i="6"/>
  <c r="D129" i="6"/>
  <c r="E22" i="7"/>
  <c r="D1556" i="1"/>
  <c r="H1556" i="1" s="1"/>
  <c r="D38" i="7"/>
  <c r="C1572" i="1"/>
  <c r="D44" i="8"/>
  <c r="C1583" i="1"/>
  <c r="E7" i="4"/>
  <c r="H24" i="9"/>
  <c r="G24" i="9"/>
  <c r="F153" i="4"/>
  <c r="D152" i="4"/>
  <c r="E230" i="4"/>
  <c r="D226" i="1" s="1"/>
  <c r="D479" i="4"/>
  <c r="E522" i="4"/>
  <c r="D516" i="1" s="1"/>
  <c r="D7" i="5"/>
  <c r="F12" i="5"/>
  <c r="F5" i="6"/>
  <c r="H1607" i="1"/>
  <c r="G1612" i="1"/>
  <c r="H1616" i="1"/>
  <c r="G1616" i="1"/>
  <c r="H1620" i="1"/>
  <c r="G1620" i="1"/>
  <c r="G1625" i="1"/>
  <c r="G1629" i="1"/>
  <c r="G1633" i="1"/>
  <c r="G1637" i="1"/>
  <c r="G1641" i="1"/>
  <c r="G1645" i="1"/>
  <c r="G1649" i="1"/>
  <c r="G1653" i="1"/>
  <c r="G1657" i="1"/>
  <c r="G1661" i="1"/>
  <c r="G1665" i="1"/>
  <c r="G1669" i="1"/>
  <c r="G1673" i="1"/>
  <c r="G1677" i="1"/>
  <c r="G1681" i="1"/>
  <c r="G1685" i="1"/>
  <c r="E82" i="4"/>
  <c r="D78" i="1" s="1"/>
  <c r="F112" i="4"/>
  <c r="F154" i="4"/>
  <c r="F246" i="4"/>
  <c r="F362" i="4"/>
  <c r="D361" i="4"/>
  <c r="F426" i="4"/>
  <c r="G180" i="9"/>
  <c r="F473" i="4"/>
  <c r="D584" i="4"/>
  <c r="E597" i="4"/>
  <c r="D591" i="1" s="1"/>
  <c r="G211" i="9"/>
  <c r="E211" i="9" s="1"/>
  <c r="B211" i="9" s="1"/>
  <c r="F630" i="4"/>
  <c r="H316" i="9"/>
  <c r="H315" i="9"/>
  <c r="E147" i="5"/>
  <c r="D1152" i="1" s="1"/>
  <c r="E141" i="6"/>
  <c r="F99" i="6"/>
  <c r="D89" i="6"/>
  <c r="D45" i="8"/>
  <c r="C1623" i="1"/>
  <c r="G296" i="9"/>
  <c r="E296" i="9" s="1"/>
  <c r="B296" i="9" s="1"/>
  <c r="H179" i="9"/>
  <c r="G175" i="9"/>
  <c r="E175" i="9" s="1"/>
  <c r="B175" i="9" s="1"/>
  <c r="G177" i="9"/>
  <c r="E177" i="9" s="1"/>
  <c r="B177" i="9" s="1"/>
  <c r="G179" i="9"/>
  <c r="E179" i="9" s="1"/>
  <c r="B179" i="9" s="1"/>
  <c r="G209" i="9"/>
  <c r="E209" i="9" s="1"/>
  <c r="B209" i="9" s="1"/>
  <c r="H336" i="9"/>
  <c r="E177" i="5"/>
  <c r="F204" i="5"/>
  <c r="D203" i="5"/>
  <c r="E5" i="7"/>
  <c r="B88" i="9"/>
  <c r="B92" i="9"/>
  <c r="B96" i="9"/>
  <c r="B100" i="9"/>
  <c r="B104" i="9"/>
  <c r="B108" i="9"/>
  <c r="B115" i="9"/>
  <c r="B123" i="9"/>
  <c r="B131" i="9"/>
  <c r="B139" i="9"/>
  <c r="B147" i="9"/>
  <c r="B155" i="9"/>
  <c r="B159" i="9"/>
  <c r="G212" i="9"/>
  <c r="E212" i="9" s="1"/>
  <c r="B212" i="9" s="1"/>
  <c r="G208" i="9"/>
  <c r="E208" i="9" s="1"/>
  <c r="B208" i="9" s="1"/>
  <c r="D431" i="4"/>
  <c r="G210" i="9"/>
  <c r="E210" i="9" s="1"/>
  <c r="B210" i="9" s="1"/>
  <c r="F656" i="4"/>
  <c r="G316" i="9"/>
  <c r="E316" i="9" s="1"/>
  <c r="B316" i="9" s="1"/>
  <c r="G315" i="9"/>
  <c r="E315" i="9" s="1"/>
  <c r="B315" i="9" s="1"/>
  <c r="D147" i="5"/>
  <c r="F150" i="5"/>
  <c r="D274" i="5"/>
  <c r="F277" i="5"/>
  <c r="F36" i="6"/>
  <c r="D35" i="6"/>
  <c r="D141" i="6" s="1"/>
  <c r="G176" i="9"/>
  <c r="E176" i="9" s="1"/>
  <c r="B176" i="9" s="1"/>
  <c r="G178" i="9"/>
  <c r="E178" i="9" s="1"/>
  <c r="B178" i="9" s="1"/>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H310" i="9"/>
  <c r="I10" i="9"/>
  <c r="H180" i="9"/>
  <c r="G181" i="9"/>
  <c r="E181" i="9" s="1"/>
  <c r="B181" i="9" s="1"/>
  <c r="F229" i="9"/>
  <c r="B229" i="9" s="1"/>
  <c r="F237" i="9"/>
  <c r="B237" i="9" s="1"/>
  <c r="E88" i="5"/>
  <c r="D1093" i="1" s="1"/>
  <c r="B233" i="9"/>
  <c r="F234" i="9"/>
  <c r="B234" i="9" s="1"/>
  <c r="B241" i="9"/>
  <c r="B324" i="9"/>
  <c r="B332" i="9"/>
  <c r="F298" i="9"/>
  <c r="B232" i="9"/>
  <c r="B236" i="9"/>
  <c r="B240" i="9"/>
  <c r="B244" i="9"/>
  <c r="B248" i="9"/>
  <c r="B252" i="9"/>
  <c r="B256" i="9"/>
  <c r="B260" i="9"/>
  <c r="B264" i="9"/>
  <c r="B268" i="9"/>
  <c r="B272" i="9"/>
  <c r="B276" i="9"/>
  <c r="B280" i="9"/>
  <c r="F289" i="9"/>
  <c r="B289" i="9" s="1"/>
  <c r="B312" i="9"/>
  <c r="B320" i="9"/>
  <c r="B328" i="9"/>
  <c r="G1585" i="1" l="1"/>
  <c r="G122" i="1"/>
  <c r="H122" i="1"/>
  <c r="F228" i="9"/>
  <c r="B228" i="9" s="1"/>
  <c r="F647" i="4"/>
  <c r="G641" i="1"/>
  <c r="H374" i="1"/>
  <c r="G374" i="1"/>
  <c r="G422" i="1"/>
  <c r="H422" i="1"/>
  <c r="G108" i="1"/>
  <c r="H108" i="1"/>
  <c r="G19" i="1"/>
  <c r="H19" i="1"/>
  <c r="H30" i="3"/>
  <c r="C1537" i="1"/>
  <c r="F141" i="6"/>
  <c r="F147" i="5"/>
  <c r="C1152" i="1"/>
  <c r="G338" i="9"/>
  <c r="E338" i="9" s="1"/>
  <c r="B338" i="9" s="1"/>
  <c r="F203" i="5"/>
  <c r="C1207" i="1"/>
  <c r="C1622" i="1"/>
  <c r="I39" i="3"/>
  <c r="E180" i="9"/>
  <c r="B180" i="9" s="1"/>
  <c r="F479" i="4"/>
  <c r="C473" i="1"/>
  <c r="E24" i="9"/>
  <c r="K1480" i="9"/>
  <c r="G343" i="9"/>
  <c r="E343" i="9" s="1"/>
  <c r="B343" i="9" s="1"/>
  <c r="I38" i="3"/>
  <c r="C1621" i="1"/>
  <c r="F88" i="5"/>
  <c r="D69" i="5"/>
  <c r="C1093" i="1"/>
  <c r="F164" i="4"/>
  <c r="C160" i="1"/>
  <c r="F82" i="4"/>
  <c r="C78" i="1"/>
  <c r="F491" i="4"/>
  <c r="C485" i="1"/>
  <c r="F49" i="4"/>
  <c r="C45" i="1"/>
  <c r="G336" i="9"/>
  <c r="E336" i="9" s="1"/>
  <c r="B336" i="9" s="1"/>
  <c r="F178" i="5"/>
  <c r="D177" i="5"/>
  <c r="C1182" i="1"/>
  <c r="E430" i="4"/>
  <c r="D460" i="1"/>
  <c r="I1546" i="1"/>
  <c r="I1542" i="1"/>
  <c r="G1140" i="1"/>
  <c r="H1140" i="1"/>
  <c r="H383" i="1"/>
  <c r="G383" i="1"/>
  <c r="H198" i="1"/>
  <c r="G198" i="1"/>
  <c r="F202" i="4"/>
  <c r="E308" i="4"/>
  <c r="E310" i="9"/>
  <c r="B310" i="9" s="1"/>
  <c r="F274" i="5"/>
  <c r="C1278" i="1"/>
  <c r="D430" i="4"/>
  <c r="C425" i="1"/>
  <c r="F431" i="4"/>
  <c r="F89" i="6"/>
  <c r="C1485" i="1"/>
  <c r="D6" i="5"/>
  <c r="F7" i="5"/>
  <c r="H21" i="3"/>
  <c r="C1012" i="1"/>
  <c r="G342" i="9"/>
  <c r="E342" i="9" s="1"/>
  <c r="D1555" i="1"/>
  <c r="I33" i="3"/>
  <c r="G1486" i="1"/>
  <c r="H1486" i="1"/>
  <c r="I1568" i="1"/>
  <c r="F373" i="4"/>
  <c r="C368" i="1"/>
  <c r="C226" i="1"/>
  <c r="F230" i="4"/>
  <c r="F125" i="4"/>
  <c r="C121" i="1"/>
  <c r="H591" i="1"/>
  <c r="G591" i="1"/>
  <c r="H285" i="1"/>
  <c r="G285" i="1"/>
  <c r="H4" i="1"/>
  <c r="G4" i="1"/>
  <c r="E152" i="4"/>
  <c r="F152" i="4" s="1"/>
  <c r="I1576" i="1"/>
  <c r="I1570" i="1"/>
  <c r="E309" i="9"/>
  <c r="B309" i="9" s="1"/>
  <c r="F35" i="6"/>
  <c r="H27" i="3"/>
  <c r="C1431" i="1"/>
  <c r="D251" i="5"/>
  <c r="E176" i="5"/>
  <c r="D1180" i="1" s="1"/>
  <c r="H19" i="9"/>
  <c r="E19" i="9" s="1"/>
  <c r="B19" i="9" s="1"/>
  <c r="D1181" i="1"/>
  <c r="I23" i="3"/>
  <c r="F584" i="4"/>
  <c r="C578" i="1"/>
  <c r="D360" i="4"/>
  <c r="F361" i="4"/>
  <c r="C356" i="1"/>
  <c r="G347" i="9"/>
  <c r="E347" i="9" s="1"/>
  <c r="D299" i="4"/>
  <c r="H17" i="3"/>
  <c r="C148" i="1"/>
  <c r="E6" i="4"/>
  <c r="D3" i="1"/>
  <c r="H1572" i="1"/>
  <c r="G1572" i="1"/>
  <c r="F129" i="6"/>
  <c r="C1525" i="1"/>
  <c r="D308" i="4"/>
  <c r="F309" i="4"/>
  <c r="C304" i="1"/>
  <c r="F106" i="4"/>
  <c r="C102" i="1"/>
  <c r="F7" i="4"/>
  <c r="D6" i="4"/>
  <c r="C3" i="1"/>
  <c r="H150" i="1"/>
  <c r="G150" i="1"/>
  <c r="D535" i="4"/>
  <c r="E418" i="4"/>
  <c r="D413" i="1" s="1"/>
  <c r="D355" i="1"/>
  <c r="I1544" i="1"/>
  <c r="H460" i="1"/>
  <c r="G460" i="1"/>
  <c r="G269" i="1"/>
  <c r="H269" i="1"/>
  <c r="D1538" i="1"/>
  <c r="I32" i="3"/>
  <c r="G1623" i="1"/>
  <c r="H1623" i="1"/>
  <c r="D1537" i="1"/>
  <c r="I30" i="3"/>
  <c r="G345" i="9"/>
  <c r="E345" i="9" s="1"/>
  <c r="E69" i="5"/>
  <c r="G1583" i="1"/>
  <c r="H1583" i="1"/>
  <c r="H34" i="3"/>
  <c r="C1571" i="1"/>
  <c r="F522" i="4"/>
  <c r="C516" i="1"/>
  <c r="E535" i="4"/>
  <c r="H149" i="1"/>
  <c r="G149" i="1"/>
  <c r="F321" i="4"/>
  <c r="C316" i="1"/>
  <c r="F140" i="4"/>
  <c r="C136" i="1"/>
  <c r="G1223" i="1"/>
  <c r="H1223" i="1"/>
  <c r="H431" i="1"/>
  <c r="G431" i="1"/>
  <c r="H258" i="1"/>
  <c r="G258" i="1"/>
  <c r="I1574" i="1"/>
  <c r="I1566" i="1"/>
  <c r="H1571" i="1" l="1"/>
  <c r="G1571" i="1"/>
  <c r="E346" i="9"/>
  <c r="B347" i="9"/>
  <c r="H578" i="1"/>
  <c r="G578" i="1"/>
  <c r="E341" i="9"/>
  <c r="B342" i="9"/>
  <c r="H425" i="1"/>
  <c r="G425" i="1"/>
  <c r="E639" i="4"/>
  <c r="D633" i="1" s="1"/>
  <c r="D424" i="1"/>
  <c r="H316" i="1"/>
  <c r="G316" i="1"/>
  <c r="E640" i="4"/>
  <c r="D634" i="1" s="1"/>
  <c r="D529" i="1"/>
  <c r="B345" i="9"/>
  <c r="E344" i="9"/>
  <c r="I10" i="3" s="1"/>
  <c r="H102" i="1"/>
  <c r="G102" i="1"/>
  <c r="D417" i="4"/>
  <c r="F308" i="4"/>
  <c r="C303" i="1"/>
  <c r="H356" i="1"/>
  <c r="G356" i="1"/>
  <c r="H121" i="1"/>
  <c r="G121" i="1"/>
  <c r="H368" i="1"/>
  <c r="G368" i="1"/>
  <c r="G1012" i="1"/>
  <c r="H1012" i="1"/>
  <c r="G1485" i="1"/>
  <c r="H1485" i="1"/>
  <c r="D639" i="4"/>
  <c r="F430" i="4"/>
  <c r="C424" i="1"/>
  <c r="E417" i="4"/>
  <c r="D412" i="1" s="1"/>
  <c r="D303" i="1"/>
  <c r="G1182" i="1"/>
  <c r="H1182" i="1"/>
  <c r="G45" i="1"/>
  <c r="H45" i="1"/>
  <c r="H78" i="1"/>
  <c r="G78" i="1"/>
  <c r="G1093" i="1"/>
  <c r="H1093" i="1"/>
  <c r="H473" i="1"/>
  <c r="G473" i="1"/>
  <c r="H1622" i="1"/>
  <c r="G1622" i="1"/>
  <c r="G1152" i="1"/>
  <c r="H1152" i="1"/>
  <c r="H1537" i="1"/>
  <c r="G1537" i="1"/>
  <c r="H226" i="1"/>
  <c r="G226" i="1"/>
  <c r="G299" i="9"/>
  <c r="F6" i="5"/>
  <c r="C1011" i="1"/>
  <c r="H1621" i="1"/>
  <c r="G1621" i="1"/>
  <c r="B24" i="9"/>
  <c r="H516" i="1"/>
  <c r="G516" i="1"/>
  <c r="H3" i="1"/>
  <c r="G3" i="1"/>
  <c r="H1525" i="1"/>
  <c r="G1525" i="1"/>
  <c r="F251" i="5"/>
  <c r="H24" i="3"/>
  <c r="C1255" i="1"/>
  <c r="E299" i="4"/>
  <c r="D148" i="1"/>
  <c r="G148" i="1" s="1"/>
  <c r="I17" i="3"/>
  <c r="G1278" i="1"/>
  <c r="H1278" i="1"/>
  <c r="D176" i="5"/>
  <c r="F177" i="5"/>
  <c r="H23" i="3"/>
  <c r="C1181" i="1"/>
  <c r="F69" i="5"/>
  <c r="H22" i="3"/>
  <c r="C1074" i="1"/>
  <c r="G1207" i="1"/>
  <c r="H1207" i="1"/>
  <c r="D1074" i="1"/>
  <c r="I22" i="3"/>
  <c r="E6" i="5"/>
  <c r="H136" i="1"/>
  <c r="G136" i="1"/>
  <c r="G1538" i="1"/>
  <c r="H1538" i="1"/>
  <c r="F535" i="4"/>
  <c r="D640" i="4"/>
  <c r="C529" i="1"/>
  <c r="D422" i="4"/>
  <c r="F6" i="4"/>
  <c r="H16" i="3"/>
  <c r="D300" i="4"/>
  <c r="C2" i="1"/>
  <c r="H304" i="1"/>
  <c r="G304" i="1"/>
  <c r="E422" i="4"/>
  <c r="I16" i="3"/>
  <c r="D2" i="1"/>
  <c r="D301" i="4"/>
  <c r="D423" i="4"/>
  <c r="C295" i="1"/>
  <c r="D418" i="4"/>
  <c r="F360" i="4"/>
  <c r="C355" i="1"/>
  <c r="H1431" i="1"/>
  <c r="G1431" i="1"/>
  <c r="H9" i="3"/>
  <c r="H1555" i="1"/>
  <c r="G1555" i="1"/>
  <c r="H485" i="1"/>
  <c r="G485" i="1"/>
  <c r="G160" i="1"/>
  <c r="H160" i="1"/>
  <c r="H11" i="3"/>
  <c r="H148" i="1" l="1"/>
  <c r="H299" i="9"/>
  <c r="D1011" i="1"/>
  <c r="G1181" i="1"/>
  <c r="H1181" i="1"/>
  <c r="E423" i="4"/>
  <c r="E424" i="4" s="1"/>
  <c r="D419" i="1" s="1"/>
  <c r="E301" i="4"/>
  <c r="D297" i="1" s="1"/>
  <c r="D295" i="1"/>
  <c r="G295" i="1" s="1"/>
  <c r="E299" i="9"/>
  <c r="H424" i="1"/>
  <c r="G424" i="1"/>
  <c r="H295" i="1"/>
  <c r="E300" i="4"/>
  <c r="F300" i="4" s="1"/>
  <c r="H529" i="1"/>
  <c r="G529" i="1"/>
  <c r="G1074" i="1"/>
  <c r="H1074" i="1"/>
  <c r="G1255" i="1"/>
  <c r="H1255" i="1"/>
  <c r="G306" i="9"/>
  <c r="E306" i="9" s="1"/>
  <c r="B306" i="9" s="1"/>
  <c r="H303" i="1"/>
  <c r="G303" i="1"/>
  <c r="N3" i="9"/>
  <c r="I11" i="3"/>
  <c r="F418" i="4"/>
  <c r="C413" i="1"/>
  <c r="F640" i="4"/>
  <c r="C634" i="1"/>
  <c r="F301" i="4"/>
  <c r="C297" i="1"/>
  <c r="E643" i="4"/>
  <c r="D417" i="1"/>
  <c r="C296" i="1"/>
  <c r="H355" i="1"/>
  <c r="G355" i="1"/>
  <c r="D644" i="4"/>
  <c r="D425" i="4"/>
  <c r="C418" i="1"/>
  <c r="G20" i="9"/>
  <c r="H8" i="3"/>
  <c r="G1011" i="1"/>
  <c r="H1011" i="1"/>
  <c r="C633" i="1"/>
  <c r="F639" i="4"/>
  <c r="K3" i="9"/>
  <c r="I9" i="3"/>
  <c r="F299" i="4"/>
  <c r="G2" i="1"/>
  <c r="H2" i="1"/>
  <c r="D643" i="4"/>
  <c r="D424" i="4"/>
  <c r="C417" i="1"/>
  <c r="F422" i="4"/>
  <c r="F176" i="5"/>
  <c r="C1180" i="1"/>
  <c r="F417" i="4"/>
  <c r="C412" i="1"/>
  <c r="F423" i="4" l="1"/>
  <c r="H417" i="1"/>
  <c r="G417" i="1"/>
  <c r="B299" i="9"/>
  <c r="M3" i="9"/>
  <c r="F425" i="4"/>
  <c r="C420" i="1"/>
  <c r="F643" i="4"/>
  <c r="D645" i="4"/>
  <c r="C637" i="1"/>
  <c r="H633" i="1"/>
  <c r="G633" i="1"/>
  <c r="D646" i="4"/>
  <c r="C638" i="1"/>
  <c r="H297" i="1"/>
  <c r="G297" i="1"/>
  <c r="H413" i="1"/>
  <c r="G413" i="1"/>
  <c r="D637" i="1"/>
  <c r="H634" i="1"/>
  <c r="G634" i="1"/>
  <c r="G1180" i="1"/>
  <c r="H1180" i="1"/>
  <c r="F424" i="4"/>
  <c r="C419" i="1"/>
  <c r="H412" i="1"/>
  <c r="G412" i="1"/>
  <c r="D296" i="1"/>
  <c r="E644" i="4"/>
  <c r="E645" i="4" s="1"/>
  <c r="E425" i="4"/>
  <c r="D420" i="1" s="1"/>
  <c r="D418" i="1"/>
  <c r="H418" i="1" s="1"/>
  <c r="H20" i="9"/>
  <c r="E20" i="9" s="1"/>
  <c r="B20" i="9" s="1"/>
  <c r="D639" i="1" l="1"/>
  <c r="D649" i="4"/>
  <c r="F645" i="4"/>
  <c r="C639" i="1"/>
  <c r="H420" i="1"/>
  <c r="G420" i="1"/>
  <c r="G418" i="1"/>
  <c r="H419" i="1"/>
  <c r="G419" i="1"/>
  <c r="E646" i="4"/>
  <c r="D638" i="1"/>
  <c r="G638" i="1" s="1"/>
  <c r="D650" i="4"/>
  <c r="F646" i="4"/>
  <c r="C640" i="1"/>
  <c r="G296" i="1"/>
  <c r="F644" i="4"/>
  <c r="H637" i="1"/>
  <c r="G637" i="1"/>
  <c r="H296" i="1"/>
  <c r="G334" i="9"/>
  <c r="E334" i="9" s="1"/>
  <c r="H334" i="9"/>
  <c r="H638" i="1" l="1"/>
  <c r="B334" i="9"/>
  <c r="E298" i="9"/>
  <c r="I8" i="3" s="1"/>
  <c r="F650" i="4"/>
  <c r="H19" i="3"/>
  <c r="C644" i="1"/>
  <c r="H18" i="3"/>
  <c r="C643" i="1"/>
  <c r="E650" i="4"/>
  <c r="D640" i="1"/>
  <c r="H639" i="1"/>
  <c r="G639" i="1"/>
  <c r="E649" i="4"/>
  <c r="D643" i="1" l="1"/>
  <c r="H643" i="1" s="1"/>
  <c r="I18" i="3"/>
  <c r="G297" i="9"/>
  <c r="E297" i="9" s="1"/>
  <c r="B297" i="9" s="1"/>
  <c r="I19" i="3"/>
  <c r="D644" i="1"/>
  <c r="H644" i="1" s="1"/>
  <c r="F649" i="4"/>
  <c r="G640" i="1"/>
  <c r="H640" i="1"/>
  <c r="H7" i="3" l="1"/>
  <c r="J3" i="9" s="1"/>
  <c r="G644" i="1"/>
  <c r="G643" i="1"/>
  <c r="L293" i="9" l="1"/>
  <c r="F293" i="9" s="1"/>
  <c r="H295" i="9"/>
  <c r="G295" i="9"/>
  <c r="H18" i="9"/>
  <c r="G18" i="9"/>
  <c r="H21" i="9"/>
  <c r="I8" i="9"/>
  <c r="K6" i="9"/>
  <c r="I17" i="9"/>
  <c r="G16" i="9"/>
  <c r="J11" i="9"/>
  <c r="H17" i="9"/>
  <c r="L16" i="9"/>
  <c r="I5" i="9"/>
  <c r="G15" i="9"/>
  <c r="M15" i="9"/>
  <c r="J12" i="9"/>
  <c r="J9" i="9"/>
  <c r="G22" i="9"/>
  <c r="M16" i="9"/>
  <c r="H15" i="9"/>
  <c r="J8" i="9"/>
  <c r="H16" i="9"/>
  <c r="J7" i="9"/>
  <c r="J5" i="9"/>
  <c r="K5" i="9"/>
  <c r="J10" i="9"/>
  <c r="I6" i="9"/>
  <c r="K12" i="9"/>
  <c r="I11" i="9"/>
  <c r="G21" i="9"/>
  <c r="L15" i="9"/>
  <c r="F15" i="9" s="1"/>
  <c r="K11" i="9"/>
  <c r="J17" i="9"/>
  <c r="K10" i="9"/>
  <c r="H22" i="9"/>
  <c r="K7" i="9"/>
  <c r="J6" i="9"/>
  <c r="G17" i="9"/>
  <c r="I13" i="9"/>
  <c r="I12" i="9"/>
  <c r="E12" i="9" s="1"/>
  <c r="B12" i="9" s="1"/>
  <c r="I9" i="9"/>
  <c r="K8" i="9"/>
  <c r="J13" i="9"/>
  <c r="I7" i="9"/>
  <c r="K13" i="9"/>
  <c r="K9" i="9"/>
  <c r="E21" i="9" l="1"/>
  <c r="B21" i="9" s="1"/>
  <c r="E9" i="9"/>
  <c r="B9" i="9" s="1"/>
  <c r="E11" i="9"/>
  <c r="B11" i="9" s="1"/>
  <c r="E295" i="9"/>
  <c r="B295" i="9" s="1"/>
  <c r="E7" i="9"/>
  <c r="B7" i="9" s="1"/>
  <c r="E18" i="9"/>
  <c r="B18" i="9" s="1"/>
  <c r="E13" i="9"/>
  <c r="B13" i="9" s="1"/>
  <c r="E6" i="9"/>
  <c r="B6" i="9" s="1"/>
  <c r="E17" i="9"/>
  <c r="B17" i="9" s="1"/>
  <c r="E10" i="9"/>
  <c r="B10" i="9" s="1"/>
  <c r="E22" i="9"/>
  <c r="B22" i="9" s="1"/>
  <c r="E15" i="9"/>
  <c r="E8" i="9"/>
  <c r="B8" i="9" s="1"/>
  <c r="E5" i="9"/>
  <c r="E16" i="9"/>
  <c r="F16" i="9"/>
  <c r="F14" i="9" s="1"/>
  <c r="B293" i="9"/>
  <c r="F23" i="9"/>
  <c r="E23" i="9" l="1"/>
  <c r="I7" i="3" s="1"/>
  <c r="F3" i="9"/>
  <c r="B16" i="9"/>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<sst xmlns="http://schemas.openxmlformats.org/spreadsheetml/2006/main" count="4719" uniqueCount="3652">
  <si>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</si>
  <si>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</si>
  <si>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</si>
  <si>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</si>
  <si>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</si>
  <si>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</si>
  <si>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</si>
  <si>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</si>
  <si>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</si>
  <si>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</si>
  <si>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</si>
  <si>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</si>
  <si>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</si>
  <si>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</si>
  <si>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</si>
  <si>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</si>
  <si>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</si>
  <si>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</si>
  <si>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</si>
  <si>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</si>
  <si>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</si>
  <si>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</si>
  <si>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</si>
  <si>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</si>
  <si>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</si>
  <si>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</si>
  <si>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</si>
  <si>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</si>
  <si>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</si>
  <si>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</si>
  <si>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</si>
  <si>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DEKANOVEC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</si>
  <si>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</si>
  <si>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</si>
  <si>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</si>
  <si>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</si>
  <si>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</si>
  <si>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</si>
  <si>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</si>
  <si>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</si>
  <si>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</si>
  <si>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</si>
  <si>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</si>
  <si>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</si>
  <si>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</si>
  <si>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</si>
  <si>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</si>
  <si>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</si>
  <si>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</si>
  <si>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</si>
  <si>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</si>
  <si>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</si>
  <si>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</si>
  <si>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</si>
  <si>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</si>
  <si>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</si>
  <si>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32867 - OPĆINA DEKANOVEC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</si>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</sst>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348645.57000000007</v>
      </c>
      <c r="D2" s="7">
        <f>'PR-RAS'!E6</f>
        <v>593156.11</v>
      </c>
      <c r="E2" s="7">
        <v>0</v>
      </c>
      <c r="F2" s="7">
        <v>0</v>
      </c>
      <c r="G2" s="8">
        <f t="shared" ref="G2:G274" si="0">(B2/1000)*(C2*1+D2*2)</f>
        <v>1534.9577900000002</v>
      </c>
      <c r="H2" s="8">
        <f t="shared" ref="H2:H274" si="1">ABS(C2-ROUND(C2,0))+ABS(D2-ROUND(D2,0))</f>
        <v>0.53999999992083758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189751.97</v>
      </c>
      <c r="D3" s="2">
        <f>'PR-RAS'!E7</f>
        <v>242263.49999999994</v>
      </c>
      <c r="E3" s="2">
        <v>0</v>
      </c>
      <c r="F3" s="2">
        <v>0</v>
      </c>
      <c r="G3" s="3">
        <f t="shared" si="0"/>
        <v>1348.5579399999997</v>
      </c>
      <c r="H3" s="3">
        <f t="shared" si="1"/>
        <v>0.53000000005704351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182207.51</v>
      </c>
      <c r="D4" s="2">
        <f>'PR-RAS'!E8</f>
        <v>232560.70999999996</v>
      </c>
      <c r="E4" s="2">
        <v>0</v>
      </c>
      <c r="F4" s="2">
        <v>0</v>
      </c>
      <c r="G4" s="3">
        <f t="shared" si="0"/>
        <v>1941.9867899999999</v>
      </c>
      <c r="H4" s="3">
        <f t="shared" si="1"/>
        <v>0.78000000002793968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182713.71</v>
      </c>
      <c r="D5" s="2">
        <f>'PR-RAS'!E9</f>
        <v>221890.94</v>
      </c>
      <c r="E5" s="2">
        <v>0</v>
      </c>
      <c r="F5" s="2">
        <v>0</v>
      </c>
      <c r="G5" s="3">
        <f t="shared" si="0"/>
        <v>2505.98236</v>
      </c>
      <c r="H5" s="3">
        <f t="shared" si="1"/>
        <v>0.35000000000582077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9928.94</v>
      </c>
      <c r="D6" s="2">
        <f>'PR-RAS'!E10</f>
        <v>14522.14</v>
      </c>
      <c r="E6" s="2">
        <v>0</v>
      </c>
      <c r="F6" s="2">
        <v>0</v>
      </c>
      <c r="G6" s="3">
        <f t="shared" si="0"/>
        <v>194.86610000000002</v>
      </c>
      <c r="H6" s="3">
        <f t="shared" si="1"/>
        <v>0.19999999999890861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4335.92</v>
      </c>
      <c r="D7" s="2">
        <f>'PR-RAS'!E11</f>
        <v>5422.4</v>
      </c>
      <c r="E7" s="2">
        <v>0</v>
      </c>
      <c r="F7" s="2">
        <v>0</v>
      </c>
      <c r="G7" s="3">
        <f t="shared" si="0"/>
        <v>91.084319999999991</v>
      </c>
      <c r="H7" s="3">
        <f t="shared" si="1"/>
        <v>0.47999999999956344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28013.99</v>
      </c>
      <c r="D8" s="2">
        <f>'PR-RAS'!E12</f>
        <v>20074.39</v>
      </c>
      <c r="E8" s="2">
        <v>0</v>
      </c>
      <c r="F8" s="2">
        <v>0</v>
      </c>
      <c r="G8" s="3">
        <f t="shared" si="0"/>
        <v>477.13939000000005</v>
      </c>
      <c r="H8" s="3">
        <f t="shared" si="1"/>
        <v>0.39999999999781721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4658.09</v>
      </c>
      <c r="D9" s="2">
        <f>'PR-RAS'!E13</f>
        <v>27181.040000000001</v>
      </c>
      <c r="E9" s="2">
        <v>0</v>
      </c>
      <c r="F9" s="2">
        <v>0</v>
      </c>
      <c r="G9" s="3">
        <f t="shared" si="0"/>
        <v>472.16136</v>
      </c>
      <c r="H9" s="3">
        <f t="shared" si="1"/>
        <v>0.13000000000101863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47443.14</v>
      </c>
      <c r="D11" s="2">
        <f>'PR-RAS'!E15</f>
        <v>56530.2</v>
      </c>
      <c r="E11" s="2">
        <v>0</v>
      </c>
      <c r="F11" s="2">
        <v>0</v>
      </c>
      <c r="G11" s="3">
        <f t="shared" si="0"/>
        <v>1605.0353999999998</v>
      </c>
      <c r="H11" s="3">
        <f t="shared" si="1"/>
        <v>0.33999999999650754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3956.46</v>
      </c>
      <c r="D19" s="2">
        <f>'PR-RAS'!E23</f>
        <v>5744.96</v>
      </c>
      <c r="E19" s="2">
        <v>0</v>
      </c>
      <c r="F19" s="2">
        <v>0</v>
      </c>
      <c r="G19" s="3">
        <f t="shared" si="0"/>
        <v>278.03483999999997</v>
      </c>
      <c r="H19" s="3">
        <f t="shared" si="1"/>
        <v>0.5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3956.46</v>
      </c>
      <c r="D23" s="2">
        <f>'PR-RAS'!E27</f>
        <v>5744.96</v>
      </c>
      <c r="E23" s="2">
        <v>0</v>
      </c>
      <c r="F23" s="2">
        <v>0</v>
      </c>
      <c r="G23" s="3">
        <f t="shared" si="0"/>
        <v>339.82035999999999</v>
      </c>
      <c r="H23" s="3">
        <f t="shared" si="1"/>
        <v>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3588</v>
      </c>
      <c r="D25" s="2">
        <f>'PR-RAS'!E29</f>
        <v>3957.83</v>
      </c>
      <c r="E25" s="2">
        <v>0</v>
      </c>
      <c r="F25" s="2">
        <v>0</v>
      </c>
      <c r="G25" s="3">
        <f t="shared" si="0"/>
        <v>276.08784000000003</v>
      </c>
      <c r="H25" s="3">
        <f t="shared" si="1"/>
        <v>0.17000000000007276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3588</v>
      </c>
      <c r="D27" s="2">
        <f>'PR-RAS'!E31</f>
        <v>3957.83</v>
      </c>
      <c r="E27" s="2">
        <v>0</v>
      </c>
      <c r="F27" s="2">
        <v>0</v>
      </c>
      <c r="G27" s="3">
        <f t="shared" si="0"/>
        <v>299.09515999999996</v>
      </c>
      <c r="H27" s="3">
        <f t="shared" si="1"/>
        <v>0.17000000000007276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110887.52</v>
      </c>
      <c r="D45" s="2">
        <f>'PR-RAS'!E49</f>
        <v>310679.73</v>
      </c>
      <c r="E45" s="2">
        <v>0</v>
      </c>
      <c r="F45" s="2">
        <v>0</v>
      </c>
      <c r="G45" s="3">
        <f t="shared" si="0"/>
        <v>32218.867119999999</v>
      </c>
      <c r="H45" s="3">
        <f t="shared" si="1"/>
        <v>0.75000000001455192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110887.52</v>
      </c>
      <c r="D54" s="2">
        <f>'PR-RAS'!E58</f>
        <v>119558.73</v>
      </c>
      <c r="E54" s="2">
        <v>0</v>
      </c>
      <c r="F54" s="2">
        <v>0</v>
      </c>
      <c r="G54" s="3">
        <f t="shared" si="0"/>
        <v>18550.263939999997</v>
      </c>
      <c r="H54" s="3">
        <f t="shared" si="1"/>
        <v>0.75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95995.89</v>
      </c>
      <c r="D55" s="2">
        <f>'PR-RAS'!E59</f>
        <v>119558.73</v>
      </c>
      <c r="E55" s="2">
        <v>0</v>
      </c>
      <c r="F55" s="2">
        <v>0</v>
      </c>
      <c r="G55" s="3">
        <f t="shared" si="0"/>
        <v>18096.120899999998</v>
      </c>
      <c r="H55" s="3">
        <f t="shared" si="1"/>
        <v>0.38000000000465661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14891.63</v>
      </c>
      <c r="D56" s="2">
        <f>'PR-RAS'!E60</f>
        <v>0</v>
      </c>
      <c r="E56" s="2">
        <v>0</v>
      </c>
      <c r="F56" s="2">
        <v>0</v>
      </c>
      <c r="G56" s="3">
        <f t="shared" si="0"/>
        <v>819.03964999999994</v>
      </c>
      <c r="H56" s="3">
        <f t="shared" si="1"/>
        <v>0.37000000000080036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191121</v>
      </c>
      <c r="E70" s="2">
        <v>0</v>
      </c>
      <c r="F70" s="2">
        <v>0</v>
      </c>
      <c r="G70" s="3">
        <f t="shared" si="0"/>
        <v>26374.698000000004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191121</v>
      </c>
      <c r="E72" s="2">
        <v>0</v>
      </c>
      <c r="F72" s="2">
        <v>0</v>
      </c>
      <c r="G72" s="3">
        <f t="shared" si="0"/>
        <v>27139.181999999997</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7287.0300000000007</v>
      </c>
      <c r="D78" s="2">
        <f>'PR-RAS'!E82</f>
        <v>6508.2099999999991</v>
      </c>
      <c r="E78" s="2">
        <v>0</v>
      </c>
      <c r="F78" s="2">
        <v>0</v>
      </c>
      <c r="G78" s="3">
        <f t="shared" si="0"/>
        <v>1563.3656499999997</v>
      </c>
      <c r="H78" s="3">
        <f t="shared" si="1"/>
        <v>0.23999999999978172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104.32</v>
      </c>
      <c r="D79" s="2">
        <f>'PR-RAS'!E83</f>
        <v>98.73</v>
      </c>
      <c r="E79" s="2">
        <v>0</v>
      </c>
      <c r="F79" s="2">
        <v>0</v>
      </c>
      <c r="G79" s="3">
        <f t="shared" si="0"/>
        <v>23.538839999999997</v>
      </c>
      <c r="H79" s="3">
        <f t="shared" si="1"/>
        <v>0.5899999999999892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44.06</v>
      </c>
      <c r="E81" s="2">
        <v>0</v>
      </c>
      <c r="F81" s="2">
        <v>0</v>
      </c>
      <c r="G81" s="3">
        <f t="shared" si="0"/>
        <v>7.0496000000000008</v>
      </c>
      <c r="H81" s="3">
        <f t="shared" si="1"/>
        <v>6.0000000000002274E-2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104.32</v>
      </c>
      <c r="D82" s="2">
        <f>'PR-RAS'!E86</f>
        <v>54.67</v>
      </c>
      <c r="E82" s="2">
        <v>0</v>
      </c>
      <c r="F82" s="2">
        <v>0</v>
      </c>
      <c r="G82" s="3">
        <f t="shared" si="0"/>
        <v>17.306460000000001</v>
      </c>
      <c r="H82" s="3">
        <f t="shared" si="1"/>
        <v>0.64999999999999147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7182.7100000000009</v>
      </c>
      <c r="D87" s="2">
        <f>'PR-RAS'!E91</f>
        <v>6409.48</v>
      </c>
      <c r="E87" s="2">
        <v>0</v>
      </c>
      <c r="F87" s="2">
        <v>0</v>
      </c>
      <c r="G87" s="3">
        <f t="shared" si="0"/>
        <v>1720.1436199999996</v>
      </c>
      <c r="H87" s="3">
        <f t="shared" si="1"/>
        <v>0.76999999999861757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331.81</v>
      </c>
      <c r="D88" s="2">
        <f>'PR-RAS'!E92</f>
        <v>0</v>
      </c>
      <c r="E88" s="2">
        <v>0</v>
      </c>
      <c r="F88" s="2">
        <v>0</v>
      </c>
      <c r="G88" s="3">
        <f t="shared" si="0"/>
        <v>28.867469999999997</v>
      </c>
      <c r="H88" s="3">
        <f t="shared" si="1"/>
        <v>0.18999999999999773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6809.87</v>
      </c>
      <c r="D89" s="2">
        <f>'PR-RAS'!E93</f>
        <v>5885.76</v>
      </c>
      <c r="E89" s="2">
        <v>0</v>
      </c>
      <c r="F89" s="2">
        <v>0</v>
      </c>
      <c r="G89" s="3">
        <f t="shared" si="0"/>
        <v>1635.1623199999999</v>
      </c>
      <c r="H89" s="3">
        <f t="shared" si="1"/>
        <v>0.36999999999989086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1.22</v>
      </c>
      <c r="D90" s="2">
        <f>'PR-RAS'!E94</f>
        <v>1.66</v>
      </c>
      <c r="E90" s="2">
        <v>0</v>
      </c>
      <c r="F90" s="2">
        <v>0</v>
      </c>
      <c r="G90" s="3">
        <f t="shared" si="0"/>
        <v>0.40405999999999997</v>
      </c>
      <c r="H90" s="3">
        <f t="shared" si="1"/>
        <v>0.56000000000000005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39.81</v>
      </c>
      <c r="D93" s="2">
        <f>'PR-RAS'!E97</f>
        <v>522.05999999999995</v>
      </c>
      <c r="E93" s="2">
        <v>0</v>
      </c>
      <c r="F93" s="2">
        <v>0</v>
      </c>
      <c r="G93" s="3">
        <f t="shared" si="0"/>
        <v>99.721559999999982</v>
      </c>
      <c r="H93" s="3">
        <f t="shared" si="1"/>
        <v>0.24999999999994316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39790.28</v>
      </c>
      <c r="D102" s="2">
        <f>'PR-RAS'!E106</f>
        <v>33540.869999999995</v>
      </c>
      <c r="E102" s="2">
        <v>0</v>
      </c>
      <c r="F102" s="2">
        <v>0</v>
      </c>
      <c r="G102" s="3">
        <f t="shared" si="0"/>
        <v>10794.07402</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23455.599999999999</v>
      </c>
      <c r="D108" s="2">
        <f>'PR-RAS'!E112</f>
        <v>15315.25</v>
      </c>
      <c r="E108" s="2">
        <v>0</v>
      </c>
      <c r="F108" s="2">
        <v>0</v>
      </c>
      <c r="G108" s="3">
        <f t="shared" si="0"/>
        <v>5787.2127</v>
      </c>
      <c r="H108" s="3">
        <f t="shared" si="1"/>
        <v>0.65000000000145519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23455.599999999999</v>
      </c>
      <c r="D113" s="2">
        <f>'PR-RAS'!E117</f>
        <v>15315.25</v>
      </c>
      <c r="E113" s="2">
        <v>0</v>
      </c>
      <c r="F113" s="2">
        <v>0</v>
      </c>
      <c r="G113" s="3">
        <f t="shared" si="0"/>
        <v>6057.6431999999995</v>
      </c>
      <c r="H113" s="3">
        <f t="shared" si="1"/>
        <v>0.65000000000145519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16334.68</v>
      </c>
      <c r="D116" s="2">
        <f>'PR-RAS'!E120</f>
        <v>18225.62</v>
      </c>
      <c r="E116" s="2">
        <v>0</v>
      </c>
      <c r="F116" s="2">
        <v>0</v>
      </c>
      <c r="G116" s="3">
        <f t="shared" si="0"/>
        <v>6070.3807999999999</v>
      </c>
      <c r="H116" s="3">
        <f t="shared" si="1"/>
        <v>0.7000000000007276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16334.68</v>
      </c>
      <c r="D118" s="2">
        <f>'PR-RAS'!E122</f>
        <v>18056.37</v>
      </c>
      <c r="E118" s="2">
        <v>0</v>
      </c>
      <c r="F118" s="2">
        <v>0</v>
      </c>
      <c r="G118" s="3">
        <f t="shared" si="0"/>
        <v>6136.3481400000001</v>
      </c>
      <c r="H118" s="3">
        <f t="shared" si="1"/>
        <v>0.68999999999869033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169.25</v>
      </c>
      <c r="E119" s="2">
        <v>0</v>
      </c>
      <c r="F119" s="2">
        <v>0</v>
      </c>
      <c r="G119" s="3">
        <f t="shared" si="0"/>
        <v>39.942999999999998</v>
      </c>
      <c r="H119" s="3">
        <f t="shared" si="1"/>
        <v>0.25</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928.77</v>
      </c>
      <c r="D121" s="2">
        <f>'PR-RAS'!E125</f>
        <v>163.80000000000001</v>
      </c>
      <c r="E121" s="2">
        <v>0</v>
      </c>
      <c r="F121" s="2">
        <v>0</v>
      </c>
      <c r="G121" s="3">
        <f t="shared" si="0"/>
        <v>150.76439999999999</v>
      </c>
      <c r="H121" s="3">
        <f t="shared" si="1"/>
        <v>0.43000000000000682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928.77</v>
      </c>
      <c r="D122" s="2">
        <f>'PR-RAS'!E126</f>
        <v>163.80000000000001</v>
      </c>
      <c r="E122" s="2">
        <v>0</v>
      </c>
      <c r="F122" s="2">
        <v>0</v>
      </c>
      <c r="G122" s="3">
        <f t="shared" si="0"/>
        <v>152.02076999999997</v>
      </c>
      <c r="H122" s="3">
        <f t="shared" si="1"/>
        <v>0.43000000000000682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928.77</v>
      </c>
      <c r="D124" s="2">
        <f>'PR-RAS'!E128</f>
        <v>163.80000000000001</v>
      </c>
      <c r="E124" s="2">
        <v>0</v>
      </c>
      <c r="F124" s="2">
        <v>0</v>
      </c>
      <c r="G124" s="3">
        <f t="shared" si="0"/>
        <v>154.53350999999998</v>
      </c>
      <c r="H124" s="3">
        <f t="shared" si="1"/>
        <v>0.43000000000000682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184212.1</v>
      </c>
      <c r="D148" s="2">
        <f>'PR-RAS'!E152</f>
        <v>251465.93</v>
      </c>
      <c r="E148" s="2">
        <v>0</v>
      </c>
      <c r="F148" s="2">
        <v>0</v>
      </c>
      <c r="G148" s="3">
        <f t="shared" si="0"/>
        <v>101010.16211999999</v>
      </c>
      <c r="H148" s="3">
        <f t="shared" si="1"/>
        <v>0.17000000001280569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15097.94</v>
      </c>
      <c r="D149" s="2">
        <f>'PR-RAS'!E153</f>
        <v>36460.92</v>
      </c>
      <c r="E149" s="2">
        <v>0</v>
      </c>
      <c r="F149" s="2">
        <v>0</v>
      </c>
      <c r="G149" s="3">
        <f t="shared" si="0"/>
        <v>13026.927439999999</v>
      </c>
      <c r="H149" s="3">
        <f t="shared" si="1"/>
        <v>0.14000000000123691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12616.28</v>
      </c>
      <c r="D150" s="2">
        <f>'PR-RAS'!E154</f>
        <v>31296.94</v>
      </c>
      <c r="E150" s="2">
        <v>0</v>
      </c>
      <c r="F150" s="2">
        <v>0</v>
      </c>
      <c r="G150" s="3">
        <f t="shared" si="0"/>
        <v>11206.313840000001</v>
      </c>
      <c r="H150" s="3">
        <f t="shared" si="1"/>
        <v>0.34000000000196451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12616.28</v>
      </c>
      <c r="D151" s="2">
        <f>'PR-RAS'!E155</f>
        <v>31296.94</v>
      </c>
      <c r="E151" s="2">
        <v>0</v>
      </c>
      <c r="F151" s="2">
        <v>0</v>
      </c>
      <c r="G151" s="3">
        <f t="shared" si="0"/>
        <v>11281.523999999999</v>
      </c>
      <c r="H151" s="3">
        <f t="shared" si="1"/>
        <v>0.34000000000196451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400</v>
      </c>
      <c r="D155" s="2">
        <f>'PR-RAS'!E159</f>
        <v>0</v>
      </c>
      <c r="E155" s="2">
        <v>0</v>
      </c>
      <c r="F155" s="2">
        <v>0</v>
      </c>
      <c r="G155" s="3">
        <f t="shared" si="0"/>
        <v>61.6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2081.66</v>
      </c>
      <c r="D156" s="2">
        <f>'PR-RAS'!E160</f>
        <v>5163.9799999999996</v>
      </c>
      <c r="E156" s="2">
        <v>0</v>
      </c>
      <c r="F156" s="2">
        <v>0</v>
      </c>
      <c r="G156" s="3">
        <f t="shared" si="0"/>
        <v>1923.4910999999997</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2081.66</v>
      </c>
      <c r="D158" s="2">
        <f>'PR-RAS'!E162</f>
        <v>5163.9799999999996</v>
      </c>
      <c r="E158" s="2">
        <v>0</v>
      </c>
      <c r="F158" s="2">
        <v>0</v>
      </c>
      <c r="G158" s="3">
        <f t="shared" si="0"/>
        <v>1948.3103399999998</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82040.63</v>
      </c>
      <c r="D160" s="2">
        <f>'PR-RAS'!E164</f>
        <v>102628.48999999999</v>
      </c>
      <c r="E160" s="2">
        <v>0</v>
      </c>
      <c r="F160" s="2">
        <v>0</v>
      </c>
      <c r="G160" s="3">
        <f t="shared" si="0"/>
        <v>45680.319989999996</v>
      </c>
      <c r="H160" s="3">
        <f t="shared" si="1"/>
        <v>0.85999999998603016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603.70000000000005</v>
      </c>
      <c r="D161" s="2">
        <f>'PR-RAS'!E165</f>
        <v>1430.85</v>
      </c>
      <c r="E161" s="2">
        <v>0</v>
      </c>
      <c r="F161" s="2">
        <v>0</v>
      </c>
      <c r="G161" s="3">
        <f t="shared" si="0"/>
        <v>554.46399999999994</v>
      </c>
      <c r="H161" s="3">
        <f t="shared" si="1"/>
        <v>0.45000000000004547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603.70000000000005</v>
      </c>
      <c r="D163" s="2">
        <f>'PR-RAS'!E167</f>
        <v>1430.85</v>
      </c>
      <c r="E163" s="2">
        <v>0</v>
      </c>
      <c r="F163" s="2">
        <v>0</v>
      </c>
      <c r="G163" s="3">
        <f t="shared" si="0"/>
        <v>561.39479999999992</v>
      </c>
      <c r="H163" s="3">
        <f t="shared" si="1"/>
        <v>0.45000000000004547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8682.6500000000015</v>
      </c>
      <c r="D166" s="2">
        <f>'PR-RAS'!E170</f>
        <v>8602.0899999999983</v>
      </c>
      <c r="E166" s="2">
        <v>0</v>
      </c>
      <c r="F166" s="2">
        <v>0</v>
      </c>
      <c r="G166" s="3">
        <f t="shared" si="0"/>
        <v>4271.3269499999997</v>
      </c>
      <c r="H166" s="3">
        <f t="shared" si="1"/>
        <v>0.43999999999687134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2382.3000000000002</v>
      </c>
      <c r="D167" s="2">
        <f>'PR-RAS'!E171</f>
        <v>2339.9899999999998</v>
      </c>
      <c r="E167" s="2">
        <v>0</v>
      </c>
      <c r="F167" s="2">
        <v>0</v>
      </c>
      <c r="G167" s="3">
        <f t="shared" si="0"/>
        <v>1172.3384800000001</v>
      </c>
      <c r="H167" s="3">
        <f t="shared" si="1"/>
        <v>0.31000000000040018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93.27</v>
      </c>
      <c r="D168" s="2">
        <f>'PR-RAS'!E172</f>
        <v>209.09</v>
      </c>
      <c r="E168" s="2">
        <v>0</v>
      </c>
      <c r="F168" s="2">
        <v>0</v>
      </c>
      <c r="G168" s="3">
        <f t="shared" si="0"/>
        <v>85.412149999999997</v>
      </c>
      <c r="H168" s="3">
        <f t="shared" si="1"/>
        <v>0.35999999999999943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5868.37</v>
      </c>
      <c r="D169" s="2">
        <f>'PR-RAS'!E173</f>
        <v>5661.29</v>
      </c>
      <c r="E169" s="2">
        <v>0</v>
      </c>
      <c r="F169" s="2">
        <v>0</v>
      </c>
      <c r="G169" s="3">
        <f t="shared" si="0"/>
        <v>2888.0796000000005</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153.59</v>
      </c>
      <c r="D170" s="2">
        <f>'PR-RAS'!E174</f>
        <v>391.72</v>
      </c>
      <c r="E170" s="2">
        <v>0</v>
      </c>
      <c r="F170" s="2">
        <v>0</v>
      </c>
      <c r="G170" s="3">
        <f t="shared" si="0"/>
        <v>158.35807000000003</v>
      </c>
      <c r="H170" s="3">
        <f t="shared" si="1"/>
        <v>0.6899999999999693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185.12</v>
      </c>
      <c r="D171" s="2">
        <f>'PR-RAS'!E175</f>
        <v>0</v>
      </c>
      <c r="E171" s="2">
        <v>0</v>
      </c>
      <c r="F171" s="2">
        <v>0</v>
      </c>
      <c r="G171" s="3">
        <f t="shared" si="0"/>
        <v>31.470400000000001</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57412.520000000004</v>
      </c>
      <c r="D174" s="2">
        <f>'PR-RAS'!E178</f>
        <v>59647.02</v>
      </c>
      <c r="E174" s="2">
        <v>0</v>
      </c>
      <c r="F174" s="2">
        <v>0</v>
      </c>
      <c r="G174" s="3">
        <f t="shared" si="0"/>
        <v>30570.234879999996</v>
      </c>
      <c r="H174" s="3">
        <f t="shared" si="1"/>
        <v>0.49999999999272404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3056.66</v>
      </c>
      <c r="D175" s="2">
        <f>'PR-RAS'!E179</f>
        <v>2928.97</v>
      </c>
      <c r="E175" s="2">
        <v>0</v>
      </c>
      <c r="F175" s="2">
        <v>0</v>
      </c>
      <c r="G175" s="3">
        <f t="shared" si="0"/>
        <v>1551.1403999999995</v>
      </c>
      <c r="H175" s="3">
        <f t="shared" si="1"/>
        <v>0.37000000000034561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1630.72</v>
      </c>
      <c r="D176" s="2">
        <f>'PR-RAS'!E180</f>
        <v>2145.66</v>
      </c>
      <c r="E176" s="2">
        <v>0</v>
      </c>
      <c r="F176" s="2">
        <v>0</v>
      </c>
      <c r="G176" s="3">
        <f t="shared" si="0"/>
        <v>1036.357</v>
      </c>
      <c r="H176" s="3">
        <f t="shared" si="1"/>
        <v>0.62000000000011823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4163.82</v>
      </c>
      <c r="D177" s="2">
        <f>'PR-RAS'!E181</f>
        <v>6568.9</v>
      </c>
      <c r="E177" s="2">
        <v>0</v>
      </c>
      <c r="F177" s="2">
        <v>0</v>
      </c>
      <c r="G177" s="3">
        <f t="shared" si="0"/>
        <v>3045.0851199999997</v>
      </c>
      <c r="H177" s="3">
        <f t="shared" si="1"/>
        <v>0.28000000000065484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31094.57</v>
      </c>
      <c r="D178" s="2">
        <f>'PR-RAS'!E182</f>
        <v>26083.94</v>
      </c>
      <c r="E178" s="2">
        <v>0</v>
      </c>
      <c r="F178" s="2">
        <v>0</v>
      </c>
      <c r="G178" s="3">
        <f t="shared" si="0"/>
        <v>14737.453649999999</v>
      </c>
      <c r="H178" s="3">
        <f t="shared" si="1"/>
        <v>0.49000000000160071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875</v>
      </c>
      <c r="D180" s="2">
        <f>'PR-RAS'!E184</f>
        <v>1430</v>
      </c>
      <c r="E180" s="2">
        <v>0</v>
      </c>
      <c r="F180" s="2">
        <v>0</v>
      </c>
      <c r="G180" s="3">
        <f t="shared" si="0"/>
        <v>668.56499999999994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6827.89</v>
      </c>
      <c r="D181" s="2">
        <f>'PR-RAS'!E185</f>
        <v>12260.48</v>
      </c>
      <c r="E181" s="2">
        <v>0</v>
      </c>
      <c r="F181" s="2">
        <v>0</v>
      </c>
      <c r="G181" s="3">
        <f t="shared" si="0"/>
        <v>5642.7929999999997</v>
      </c>
      <c r="H181" s="3">
        <f t="shared" si="1"/>
        <v>0.58999999999923602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3905.42</v>
      </c>
      <c r="D182" s="2">
        <f>'PR-RAS'!E186</f>
        <v>3065.17</v>
      </c>
      <c r="E182" s="2">
        <v>0</v>
      </c>
      <c r="F182" s="2">
        <v>0</v>
      </c>
      <c r="G182" s="3">
        <f t="shared" si="0"/>
        <v>1816.4725599999999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5858.44</v>
      </c>
      <c r="D183" s="2">
        <f>'PR-RAS'!E187</f>
        <v>5163.8999999999996</v>
      </c>
      <c r="E183" s="2">
        <v>0</v>
      </c>
      <c r="F183" s="2">
        <v>0</v>
      </c>
      <c r="G183" s="3">
        <f t="shared" si="0"/>
        <v>2945.8956799999996</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123.4</v>
      </c>
      <c r="D184" s="2">
        <f>'PR-RAS'!E188</f>
        <v>30.5</v>
      </c>
      <c r="E184" s="2">
        <v>0</v>
      </c>
      <c r="F184" s="2">
        <v>0</v>
      </c>
      <c r="G184" s="3">
        <f t="shared" si="0"/>
        <v>33.745199999999997</v>
      </c>
      <c r="H184" s="3">
        <f t="shared" si="1"/>
        <v>0.90000000000000568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15218.359999999999</v>
      </c>
      <c r="D190" s="2">
        <f>'PR-RAS'!E194</f>
        <v>32918.03</v>
      </c>
      <c r="E190" s="2">
        <v>0</v>
      </c>
      <c r="F190" s="2">
        <v>0</v>
      </c>
      <c r="G190" s="3">
        <f t="shared" si="0"/>
        <v>15319.285379999999</v>
      </c>
      <c r="H190" s="3">
        <f t="shared" si="1"/>
        <v>0.38999999999759893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10780.88</v>
      </c>
      <c r="D191" s="2">
        <f>'PR-RAS'!E195</f>
        <v>20826.12</v>
      </c>
      <c r="E191" s="2">
        <v>0</v>
      </c>
      <c r="F191" s="2">
        <v>0</v>
      </c>
      <c r="G191" s="3">
        <f t="shared" si="0"/>
        <v>9962.2927999999993</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291.12</v>
      </c>
      <c r="D193" s="2">
        <f>'PR-RAS'!E197</f>
        <v>2858.82</v>
      </c>
      <c r="E193" s="2">
        <v>0</v>
      </c>
      <c r="F193" s="2">
        <v>0</v>
      </c>
      <c r="G193" s="3">
        <f t="shared" si="0"/>
        <v>1153.68192</v>
      </c>
      <c r="H193" s="3">
        <f t="shared" si="1"/>
        <v>0.29999999999984084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1363.62</v>
      </c>
      <c r="D194" s="2">
        <f>'PR-RAS'!E198</f>
        <v>1429.98</v>
      </c>
      <c r="E194" s="2">
        <v>0</v>
      </c>
      <c r="F194" s="2">
        <v>0</v>
      </c>
      <c r="G194" s="3">
        <f t="shared" si="0"/>
        <v>815.15093999999999</v>
      </c>
      <c r="H194" s="3">
        <f t="shared" si="1"/>
        <v>0.40000000000009095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117.09</v>
      </c>
      <c r="D195" s="2">
        <f>'PR-RAS'!E199</f>
        <v>1250</v>
      </c>
      <c r="E195" s="2">
        <v>0</v>
      </c>
      <c r="F195" s="2">
        <v>0</v>
      </c>
      <c r="G195" s="3">
        <f t="shared" si="0"/>
        <v>507.71546000000006</v>
      </c>
      <c r="H195" s="3">
        <f t="shared" si="1"/>
        <v>9.0000000000003411E-2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2665.65</v>
      </c>
      <c r="D197" s="2">
        <f>'PR-RAS'!E201</f>
        <v>6553.11</v>
      </c>
      <c r="E197" s="2">
        <v>0</v>
      </c>
      <c r="F197" s="2">
        <v>0</v>
      </c>
      <c r="G197" s="3">
        <f t="shared" si="0"/>
        <v>3091.2865200000001</v>
      </c>
      <c r="H197" s="3">
        <f t="shared" si="1"/>
        <v>0.45999999999958163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803.83</v>
      </c>
      <c r="D198" s="2">
        <f>'PR-RAS'!E202</f>
        <v>1172.46</v>
      </c>
      <c r="E198" s="2">
        <v>0</v>
      </c>
      <c r="F198" s="2">
        <v>0</v>
      </c>
      <c r="G198" s="3">
        <f t="shared" si="0"/>
        <v>620.30375000000004</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803.83</v>
      </c>
      <c r="D212" s="2">
        <f>'PR-RAS'!E216</f>
        <v>1172.46</v>
      </c>
      <c r="E212" s="2">
        <v>0</v>
      </c>
      <c r="F212" s="2">
        <v>0</v>
      </c>
      <c r="G212" s="3">
        <f t="shared" si="0"/>
        <v>664.38625000000002</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758</v>
      </c>
      <c r="D213" s="2">
        <f>'PR-RAS'!E217</f>
        <v>1064.6600000000001</v>
      </c>
      <c r="E213" s="2">
        <v>0</v>
      </c>
      <c r="F213" s="2">
        <v>0</v>
      </c>
      <c r="G213" s="3">
        <f t="shared" si="0"/>
        <v>612.11184000000003</v>
      </c>
      <c r="H213" s="3">
        <f t="shared" si="1"/>
        <v>0.33999999999991815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45.83</v>
      </c>
      <c r="D215" s="2">
        <f>'PR-RAS'!E219</f>
        <v>29.68</v>
      </c>
      <c r="E215" s="2">
        <v>0</v>
      </c>
      <c r="F215" s="2">
        <v>0</v>
      </c>
      <c r="G215" s="3">
        <f t="shared" si="0"/>
        <v>22.510659999999998</v>
      </c>
      <c r="H215" s="3">
        <f t="shared" si="1"/>
        <v>0.49000000000000199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78.12</v>
      </c>
      <c r="E216" s="2">
        <v>0</v>
      </c>
      <c r="F216" s="2">
        <v>0</v>
      </c>
      <c r="G216" s="3">
        <f t="shared" si="0"/>
        <v>33.5916</v>
      </c>
      <c r="H216" s="3">
        <f t="shared" si="1"/>
        <v>0.12000000000000455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788.65</v>
      </c>
      <c r="D217" s="2">
        <f>'PR-RAS'!E221</f>
        <v>2530.23</v>
      </c>
      <c r="E217" s="2">
        <v>0</v>
      </c>
      <c r="F217" s="2">
        <v>0</v>
      </c>
      <c r="G217" s="3">
        <f t="shared" si="0"/>
        <v>1263.4077599999998</v>
      </c>
      <c r="H217" s="3">
        <f t="shared" si="1"/>
        <v>0.58000000000004093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788.65</v>
      </c>
      <c r="D221" s="2">
        <f>'PR-RAS'!E225</f>
        <v>2530.23</v>
      </c>
      <c r="E221" s="2">
        <v>0</v>
      </c>
      <c r="F221" s="2">
        <v>0</v>
      </c>
      <c r="G221" s="3">
        <f t="shared" si="0"/>
        <v>1286.8042</v>
      </c>
      <c r="H221" s="3">
        <f t="shared" si="1"/>
        <v>0.58000000000004093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788.65</v>
      </c>
      <c r="D223" s="2">
        <f>'PR-RAS'!E227</f>
        <v>2530.23</v>
      </c>
      <c r="E223" s="2">
        <v>0</v>
      </c>
      <c r="F223" s="2">
        <v>0</v>
      </c>
      <c r="G223" s="3">
        <f t="shared" si="0"/>
        <v>1298.50242</v>
      </c>
      <c r="H223" s="3">
        <f t="shared" si="1"/>
        <v>0.58000000000004093</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31139.02</v>
      </c>
      <c r="D226" s="2">
        <f>'PR-RAS'!E230</f>
        <v>36172.5</v>
      </c>
      <c r="E226" s="2">
        <v>0</v>
      </c>
      <c r="F226" s="2">
        <v>0</v>
      </c>
      <c r="G226" s="3">
        <f t="shared" si="0"/>
        <v>23283.904500000001</v>
      </c>
      <c r="H226" s="3">
        <f t="shared" si="1"/>
        <v>0.52000000000043656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2114.0500000000002</v>
      </c>
      <c r="D233" s="2">
        <f>'PR-RAS'!E237</f>
        <v>2856.32</v>
      </c>
      <c r="E233" s="2">
        <v>0</v>
      </c>
      <c r="F233" s="2">
        <v>0</v>
      </c>
      <c r="G233" s="3">
        <f t="shared" si="0"/>
        <v>1815.7920800000002</v>
      </c>
      <c r="H233" s="3">
        <f t="shared" si="1"/>
        <v>0.37000000000034561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2114.0500000000002</v>
      </c>
      <c r="D234" s="2">
        <f>'PR-RAS'!E238</f>
        <v>2856.32</v>
      </c>
      <c r="E234" s="2">
        <v>0</v>
      </c>
      <c r="F234" s="2">
        <v>0</v>
      </c>
      <c r="G234" s="3">
        <f t="shared" si="0"/>
        <v>1823.6187700000003</v>
      </c>
      <c r="H234" s="3">
        <f t="shared" si="1"/>
        <v>0.37000000000034561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29024.97</v>
      </c>
      <c r="D242" s="2">
        <f>'PR-RAS'!E246</f>
        <v>33316.18</v>
      </c>
      <c r="E242" s="2">
        <v>0</v>
      </c>
      <c r="F242" s="2">
        <v>0</v>
      </c>
      <c r="G242" s="3">
        <f t="shared" si="0"/>
        <v>23053.416529999999</v>
      </c>
      <c r="H242" s="3">
        <f t="shared" si="1"/>
        <v>0.20999999999912689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29024.97</v>
      </c>
      <c r="D243" s="2">
        <f>'PR-RAS'!E247</f>
        <v>32966.980000000003</v>
      </c>
      <c r="E243" s="2">
        <v>0</v>
      </c>
      <c r="F243" s="2">
        <v>0</v>
      </c>
      <c r="G243" s="3">
        <f t="shared" si="0"/>
        <v>22980.06106</v>
      </c>
      <c r="H243" s="3">
        <f t="shared" si="1"/>
        <v>4.9999999995634425E-2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349.2</v>
      </c>
      <c r="E244" s="2">
        <v>0</v>
      </c>
      <c r="F244" s="2">
        <v>0</v>
      </c>
      <c r="G244" s="3">
        <f t="shared" si="0"/>
        <v>169.71119999999999</v>
      </c>
      <c r="H244" s="3">
        <f t="shared" si="1"/>
        <v>0.19999999999998863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30941.409999999996</v>
      </c>
      <c r="D258" s="2">
        <f>'PR-RAS'!E262</f>
        <v>35529.199999999997</v>
      </c>
      <c r="E258" s="2">
        <v>0</v>
      </c>
      <c r="F258" s="2">
        <v>0</v>
      </c>
      <c r="G258" s="3">
        <f t="shared" si="0"/>
        <v>26213.95117</v>
      </c>
      <c r="H258" s="3">
        <f t="shared" si="1"/>
        <v>0.60999999999330612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30941.409999999996</v>
      </c>
      <c r="D265" s="2">
        <f>'PR-RAS'!E269</f>
        <v>35529.199999999997</v>
      </c>
      <c r="E265" s="2">
        <v>0</v>
      </c>
      <c r="F265" s="2">
        <v>0</v>
      </c>
      <c r="G265" s="3">
        <f t="shared" si="0"/>
        <v>26927.949840000001</v>
      </c>
      <c r="H265" s="3">
        <f t="shared" si="1"/>
        <v>0.60999999999330612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20258.759999999998</v>
      </c>
      <c r="D266" s="2">
        <f>'PR-RAS'!E270</f>
        <v>25122.37</v>
      </c>
      <c r="E266" s="2">
        <v>0</v>
      </c>
      <c r="F266" s="2">
        <v>0</v>
      </c>
      <c r="G266" s="3">
        <f t="shared" si="0"/>
        <v>18683.427500000002</v>
      </c>
      <c r="H266" s="3">
        <f t="shared" si="1"/>
        <v>0.61000000000058208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10682.65</v>
      </c>
      <c r="D267" s="2">
        <f>'PR-RAS'!E271</f>
        <v>10406.83</v>
      </c>
      <c r="E267" s="2">
        <v>0</v>
      </c>
      <c r="F267" s="2">
        <v>0</v>
      </c>
      <c r="G267" s="3">
        <f t="shared" si="0"/>
        <v>8378.0184599999993</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23400.62</v>
      </c>
      <c r="D269" s="2">
        <f>'PR-RAS'!E273</f>
        <v>36972.129999999997</v>
      </c>
      <c r="E269" s="2">
        <v>0</v>
      </c>
      <c r="F269" s="2">
        <v>0</v>
      </c>
      <c r="G269" s="3">
        <f t="shared" si="0"/>
        <v>26088.42784</v>
      </c>
      <c r="H269" s="3">
        <f t="shared" si="1"/>
        <v>0.50999999999839929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23400.62</v>
      </c>
      <c r="D270" s="2">
        <f>'PR-RAS'!E274</f>
        <v>36972.129999999997</v>
      </c>
      <c r="E270" s="2">
        <v>0</v>
      </c>
      <c r="F270" s="2">
        <v>0</v>
      </c>
      <c r="G270" s="3">
        <f t="shared" si="0"/>
        <v>26185.772719999997</v>
      </c>
      <c r="H270" s="3">
        <f t="shared" si="1"/>
        <v>0.50999999999839929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23400.62</v>
      </c>
      <c r="D271" s="2">
        <f>'PR-RAS'!E275</f>
        <v>36972.129999999997</v>
      </c>
      <c r="E271" s="2">
        <v>0</v>
      </c>
      <c r="F271" s="2">
        <v>0</v>
      </c>
      <c r="G271" s="3">
        <f t="shared" si="0"/>
        <v>26283.117599999998</v>
      </c>
      <c r="H271" s="3">
        <f t="shared" si="1"/>
        <v>0.50999999999839929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184212.1</v>
      </c>
      <c r="D295" s="2">
        <f>'PR-RAS'!E299</f>
        <v>251465.93</v>
      </c>
      <c r="E295" s="2">
        <v>0</v>
      </c>
      <c r="F295" s="2">
        <v>0</v>
      </c>
      <c r="G295" s="3">
        <f t="shared" si="12"/>
        <v>202020.32423999999</v>
      </c>
      <c r="H295" s="3">
        <f t="shared" si="13"/>
        <v>0.17000000001280569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164433.47000000006</v>
      </c>
      <c r="D296" s="2">
        <f>'PR-RAS'!E300</f>
        <v>341690.18</v>
      </c>
      <c r="E296" s="2">
        <v>0</v>
      </c>
      <c r="F296" s="2">
        <v>0</v>
      </c>
      <c r="G296" s="3">
        <f t="shared" si="12"/>
        <v>250105.07985000001</v>
      </c>
      <c r="H296" s="3">
        <f t="shared" si="13"/>
        <v>0.65000000005238689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59997.1</v>
      </c>
      <c r="D298" s="2">
        <f>'PR-RAS'!E302</f>
        <v>167268.76999999999</v>
      </c>
      <c r="E298" s="2">
        <v>0</v>
      </c>
      <c r="F298" s="2">
        <v>0</v>
      </c>
      <c r="G298" s="3">
        <f t="shared" si="12"/>
        <v>117176.78807999998</v>
      </c>
      <c r="H298" s="3">
        <f t="shared" si="13"/>
        <v>0.33000000000902219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38713.25</v>
      </c>
      <c r="D355" s="2">
        <f>'PR-RAS'!E360</f>
        <v>482070.38</v>
      </c>
      <c r="E355" s="2">
        <v>0</v>
      </c>
      <c r="F355" s="2">
        <v>0</v>
      </c>
      <c r="G355" s="3">
        <f t="shared" si="12"/>
        <v>355010.31954</v>
      </c>
      <c r="H355" s="3">
        <f t="shared" si="13"/>
        <v>0.63000000000465661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38713.25</v>
      </c>
      <c r="D368" s="2">
        <f>'PR-RAS'!E373</f>
        <v>482070.38</v>
      </c>
      <c r="E368" s="2">
        <v>0</v>
      </c>
      <c r="F368" s="2">
        <v>0</v>
      </c>
      <c r="G368" s="3">
        <f t="shared" si="12"/>
        <v>368047.42167000001</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19954.509999999998</v>
      </c>
      <c r="D369" s="2">
        <f>'PR-RAS'!E374</f>
        <v>457126.73</v>
      </c>
      <c r="E369" s="2">
        <v>0</v>
      </c>
      <c r="F369" s="2">
        <v>0</v>
      </c>
      <c r="G369" s="3">
        <f t="shared" si="12"/>
        <v>343788.53295999998</v>
      </c>
      <c r="H369" s="3">
        <f t="shared" si="13"/>
        <v>0.76000000002022716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5062.88</v>
      </c>
      <c r="D371" s="2">
        <f>'PR-RAS'!E376</f>
        <v>451533.6</v>
      </c>
      <c r="E371" s="2">
        <v>0</v>
      </c>
      <c r="F371" s="2">
        <v>0</v>
      </c>
      <c r="G371" s="3">
        <f t="shared" si="12"/>
        <v>336008.12959999999</v>
      </c>
      <c r="H371" s="3">
        <f t="shared" si="13"/>
        <v>0.52000000002317393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14891.63</v>
      </c>
      <c r="D372" s="2">
        <f>'PR-RAS'!E377</f>
        <v>5593.13</v>
      </c>
      <c r="E372" s="2">
        <v>0</v>
      </c>
      <c r="F372" s="2">
        <v>0</v>
      </c>
      <c r="G372" s="3">
        <f t="shared" si="12"/>
        <v>9674.8971899999997</v>
      </c>
      <c r="H372" s="3">
        <f t="shared" si="13"/>
        <v>0.50000000000090949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4341.24</v>
      </c>
      <c r="D374" s="2">
        <f>'PR-RAS'!E379</f>
        <v>6193.6500000000005</v>
      </c>
      <c r="E374" s="2">
        <v>0</v>
      </c>
      <c r="F374" s="2">
        <v>0</v>
      </c>
      <c r="G374" s="3">
        <f t="shared" si="12"/>
        <v>6239.7454200000002</v>
      </c>
      <c r="H374" s="3">
        <f t="shared" si="13"/>
        <v>0.58999999999923602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2537.4899999999998</v>
      </c>
      <c r="D375" s="2">
        <f>'PR-RAS'!E380</f>
        <v>4678.3500000000004</v>
      </c>
      <c r="E375" s="2">
        <v>0</v>
      </c>
      <c r="F375" s="2">
        <v>0</v>
      </c>
      <c r="G375" s="3">
        <f t="shared" si="12"/>
        <v>4448.42706</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1032.69</v>
      </c>
      <c r="E377" s="2">
        <v>0</v>
      </c>
      <c r="F377" s="2">
        <v>0</v>
      </c>
      <c r="G377" s="3">
        <f t="shared" si="12"/>
        <v>776.58288000000005</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1803.75</v>
      </c>
      <c r="D381" s="2">
        <f>'PR-RAS'!E386</f>
        <v>482.61</v>
      </c>
      <c r="E381" s="2">
        <v>0</v>
      </c>
      <c r="F381" s="2">
        <v>0</v>
      </c>
      <c r="G381" s="3">
        <f t="shared" si="12"/>
        <v>1052.2086000000002</v>
      </c>
      <c r="H381" s="3">
        <f t="shared" si="13"/>
        <v>0.63999999999998636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14417.5</v>
      </c>
      <c r="D396" s="2">
        <f>'PR-RAS'!E401</f>
        <v>18750</v>
      </c>
      <c r="E396" s="2">
        <v>0</v>
      </c>
      <c r="F396" s="2">
        <v>0</v>
      </c>
      <c r="G396" s="3">
        <f t="shared" si="12"/>
        <v>20507.412500000002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14417.5</v>
      </c>
      <c r="D399" s="2">
        <f>'PR-RAS'!E404</f>
        <v>18750</v>
      </c>
      <c r="E399" s="2">
        <v>0</v>
      </c>
      <c r="F399" s="2">
        <v>0</v>
      </c>
      <c r="G399" s="3">
        <f t="shared" si="12"/>
        <v>20663.165000000001</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38713.25</v>
      </c>
      <c r="D413" s="2">
        <f>'PR-RAS'!E418</f>
        <v>482070.38</v>
      </c>
      <c r="E413" s="2">
        <v>0</v>
      </c>
      <c r="F413" s="2">
        <v>0</v>
      </c>
      <c r="G413" s="3">
        <f t="shared" si="12"/>
        <v>413175.85212</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348645.57000000007</v>
      </c>
      <c r="D417" s="2">
        <f>'PR-RAS'!E422</f>
        <v>593156.11</v>
      </c>
      <c r="E417" s="2">
        <v>0</v>
      </c>
      <c r="F417" s="2">
        <v>0</v>
      </c>
      <c r="G417" s="3">
        <f t="shared" si="12"/>
        <v>638542.44063999993</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222925.35</v>
      </c>
      <c r="D418" s="2">
        <f>'PR-RAS'!E423</f>
        <v>733536.31</v>
      </c>
      <c r="E418" s="2">
        <v>0</v>
      </c>
      <c r="F418" s="2">
        <v>0</v>
      </c>
      <c r="G418" s="3">
        <f t="shared" si="12"/>
        <v>704729.15349000006</v>
      </c>
      <c r="H418" s="3">
        <f t="shared" si="13"/>
        <v>0.66000000006170012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125720.22000000006</v>
      </c>
      <c r="D419" s="2">
        <f>'PR-RAS'!E424</f>
        <v>0</v>
      </c>
      <c r="E419" s="2">
        <v>0</v>
      </c>
      <c r="F419" s="2">
        <v>0</v>
      </c>
      <c r="G419" s="3">
        <f t="shared" si="12"/>
        <v>52551.051960000026</v>
      </c>
      <c r="H419" s="3">
        <f t="shared" si="13"/>
        <v>0.22000000005937181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140380.20000000007</v>
      </c>
      <c r="E420" s="2">
        <v>0</v>
      </c>
      <c r="F420" s="2">
        <v>0</v>
      </c>
      <c r="G420" s="3">
        <f t="shared" si="12"/>
        <v>117638.60760000005</v>
      </c>
      <c r="H420" s="3">
        <f t="shared" si="13"/>
        <v>0.20000000006984919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59997.1</v>
      </c>
      <c r="D421" s="2">
        <f>'PR-RAS'!E426</f>
        <v>167268.76999999999</v>
      </c>
      <c r="E421" s="2">
        <v>0</v>
      </c>
      <c r="F421" s="2">
        <v>0</v>
      </c>
      <c r="G421" s="3">
        <f t="shared" si="12"/>
        <v>165704.54879999999</v>
      </c>
      <c r="H421" s="3">
        <f t="shared" si="13"/>
        <v>0.33000000000902219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348645.57000000007</v>
      </c>
      <c r="D637" s="2">
        <f>'PR-RAS'!E643</f>
        <v>593156.11</v>
      </c>
      <c r="E637" s="2">
        <v>0</v>
      </c>
      <c r="F637" s="2">
        <v>0</v>
      </c>
      <c r="G637" s="3">
        <f t="shared" si="14"/>
        <v>976233.15444000007</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222925.35</v>
      </c>
      <c r="D638" s="2">
        <f>'PR-RAS'!E644</f>
        <v>733536.31</v>
      </c>
      <c r="E638" s="2">
        <v>0</v>
      </c>
      <c r="F638" s="2">
        <v>0</v>
      </c>
      <c r="G638" s="3">
        <f t="shared" si="14"/>
        <v>1076528.7068900003</v>
      </c>
      <c r="H638" s="3">
        <f t="shared" si="15"/>
        <v>0.66000000006170012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125720.22000000006</v>
      </c>
      <c r="D639" s="2">
        <f>'PR-RAS'!E645</f>
        <v>0</v>
      </c>
      <c r="E639" s="2">
        <v>0</v>
      </c>
      <c r="F639" s="2">
        <v>0</v>
      </c>
      <c r="G639" s="3">
        <f t="shared" si="14"/>
        <v>80209.500360000035</v>
      </c>
      <c r="H639" s="3">
        <f t="shared" si="15"/>
        <v>0.22000000005937181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140380.20000000007</v>
      </c>
      <c r="E640" s="2">
        <v>0</v>
      </c>
      <c r="F640" s="2">
        <v>0</v>
      </c>
      <c r="G640" s="3">
        <f t="shared" si="14"/>
        <v>179405.89560000011</v>
      </c>
      <c r="H640" s="3">
        <f t="shared" si="15"/>
        <v>0.20000000006984919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59997.1</v>
      </c>
      <c r="D641" s="2">
        <f>'PR-RAS'!E647</f>
        <v>167268.76999999999</v>
      </c>
      <c r="E641" s="2">
        <v>0</v>
      </c>
      <c r="F641" s="2">
        <v>0</v>
      </c>
      <c r="G641" s="3">
        <f t="shared" si="14"/>
        <v>252502.16959999996</v>
      </c>
      <c r="H641" s="3">
        <f t="shared" si="15"/>
        <v>0.33000000000902219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185717.32000000007</v>
      </c>
      <c r="D643" s="2">
        <f>'PR-RAS'!E649</f>
        <v>26888.56999999992</v>
      </c>
      <c r="E643" s="2">
        <v>0</v>
      </c>
      <c r="F643" s="2">
        <v>0</v>
      </c>
      <c r="G643" s="3">
        <f t="shared" si="14"/>
        <v>153755.44331999993</v>
      </c>
      <c r="H643" s="3">
        <f t="shared" si="15"/>
        <v>0.75000000014551915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78392.039999999994</v>
      </c>
      <c r="D646" s="2">
        <f>'PR-RAS'!E653</f>
        <v>186465.54</v>
      </c>
      <c r="E646" s="2">
        <v>0</v>
      </c>
      <c r="F646" s="2">
        <v>0</v>
      </c>
      <c r="G646" s="3">
        <f t="shared" si="14"/>
        <v>291103.41240000003</v>
      </c>
      <c r="H646" s="3">
        <f t="shared" si="15"/>
        <v>0.49999999998544808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360910.89</v>
      </c>
      <c r="D647" s="2">
        <f>'PR-RAS'!E654</f>
        <v>599470.30000000005</v>
      </c>
      <c r="E647" s="2">
        <v>0</v>
      </c>
      <c r="F647" s="2">
        <v>0</v>
      </c>
      <c r="G647" s="3">
        <f t="shared" si="14"/>
        <v>1007664.0625400002</v>
      </c>
      <c r="H647" s="3">
        <f t="shared" si="15"/>
        <v>0.41000000003259629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244712.6</v>
      </c>
      <c r="D648" s="2">
        <f>'PR-RAS'!E655</f>
        <v>656274.6</v>
      </c>
      <c r="E648" s="2">
        <v>0</v>
      </c>
      <c r="F648" s="2">
        <v>0</v>
      </c>
      <c r="G648" s="3">
        <f t="shared" si="14"/>
        <v>1007548.3846000001</v>
      </c>
      <c r="H648" s="3">
        <f t="shared" si="15"/>
        <v>0.8000000000174623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194590.33</v>
      </c>
      <c r="D649" s="2">
        <f>'PR-RAS'!E656</f>
        <v>129661.24000000011</v>
      </c>
      <c r="E649" s="2">
        <v>0</v>
      </c>
      <c r="F649" s="2">
        <v>0</v>
      </c>
      <c r="G649" s="3">
        <f t="shared" si="14"/>
        <v>294135.50088000012</v>
      </c>
      <c r="H649" s="3">
        <f t="shared" si="15"/>
        <v>0.57000000009429641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v>
      </c>
      <c r="D650" s="2">
        <f>'PR-RAS'!E657</f>
        <v>2</v>
      </c>
      <c r="E650" s="2">
        <v>0</v>
      </c>
      <c r="F650" s="2">
        <v>0</v>
      </c>
      <c r="G650" s="3">
        <f t="shared" si="14"/>
        <v>3.2450000000000001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v>
      </c>
      <c r="D652" s="2">
        <f>'PR-RAS'!E659</f>
        <v>2</v>
      </c>
      <c r="E652" s="2">
        <v>0</v>
      </c>
      <c r="F652" s="2">
        <v>0</v>
      </c>
      <c r="G652" s="3">
        <f t="shared" si="14"/>
        <v>3.2549999999999999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5744.96</v>
      </c>
      <c r="E657" s="2">
        <v>0</v>
      </c>
      <c r="F657" s="2">
        <v>0</v>
      </c>
      <c r="G657" s="3">
        <f t="shared" si="16"/>
        <v>7537.3875200000002</v>
      </c>
      <c r="H657" s="3">
        <f t="shared" si="17"/>
        <v>3.999999999996362E-2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95995.89</v>
      </c>
      <c r="D662" s="2">
        <f>'PR-RAS'!E669</f>
        <v>102394.08</v>
      </c>
      <c r="E662" s="2">
        <v>0</v>
      </c>
      <c r="F662" s="2">
        <v>0</v>
      </c>
      <c r="G662" s="3">
        <f t="shared" si="14"/>
        <v>198818.25705000001</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17164.650000000001</v>
      </c>
      <c r="E663" s="2">
        <v>0</v>
      </c>
      <c r="F663" s="2">
        <v>0</v>
      </c>
      <c r="G663" s="3">
        <f t="shared" si="14"/>
        <v>22725.996600000002</v>
      </c>
      <c r="H663" s="3">
        <f t="shared" si="15"/>
        <v>0.34999999999854481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14891.63</v>
      </c>
      <c r="D666" s="2">
        <f>'PR-RAS'!E673</f>
        <v>0</v>
      </c>
      <c r="E666" s="2">
        <v>0</v>
      </c>
      <c r="F666" s="2">
        <v>0</v>
      </c>
      <c r="G666" s="3">
        <f t="shared" si="14"/>
        <v>9902.9339500000006</v>
      </c>
      <c r="H666" s="3">
        <f t="shared" si="15"/>
        <v>0.37000000000080036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191121</v>
      </c>
      <c r="E699" s="2">
        <v>0</v>
      </c>
      <c r="F699" s="2">
        <v>0</v>
      </c>
      <c r="G699" s="3">
        <f t="shared" si="14"/>
        <v>266804.91599999997</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163.36000000000001</v>
      </c>
      <c r="E704" s="2">
        <v>0</v>
      </c>
      <c r="F704" s="2">
        <v>0</v>
      </c>
      <c r="G704" s="3">
        <f t="shared" ref="G704:G707" si="20">(B704/1000)*(C704*1+D704*2)</f>
        <v>229.68415999999999</v>
      </c>
      <c r="H704" s="3">
        <f t="shared" ref="H704:H707" si="21">ABS(C704-ROUND(C704,0))+ABS(D704-ROUND(D704,0))</f>
        <v>0.36000000000001364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1.66</v>
      </c>
      <c r="E705" s="2">
        <v>0</v>
      </c>
      <c r="F705" s="2">
        <v>0</v>
      </c>
      <c r="G705" s="3">
        <f t="shared" si="20"/>
        <v>2.3372799999999998</v>
      </c>
      <c r="H705" s="3">
        <f t="shared" si="21"/>
        <v>0.34000000000000008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603.70000000000005</v>
      </c>
      <c r="D727" s="2">
        <f>'PR-RAS'!E734</f>
        <v>0</v>
      </c>
      <c r="E727" s="2">
        <v>0</v>
      </c>
      <c r="F727" s="2">
        <v>0</v>
      </c>
      <c r="G727" s="3">
        <f t="shared" si="14"/>
        <v>438.28620000000001</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4501.01</v>
      </c>
      <c r="D731" s="2">
        <f>'PR-RAS'!E738</f>
        <v>4768.67</v>
      </c>
      <c r="E731" s="2">
        <v>0</v>
      </c>
      <c r="F731" s="2">
        <v>0</v>
      </c>
      <c r="G731" s="3">
        <f t="shared" si="14"/>
        <v>10247.995500000001</v>
      </c>
      <c r="H731" s="3">
        <f t="shared" si="15"/>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60</v>
      </c>
      <c r="D732" s="2">
        <f>'PR-RAS'!E739</f>
        <v>0</v>
      </c>
      <c r="E732" s="2">
        <v>0</v>
      </c>
      <c r="F732" s="2">
        <v>0</v>
      </c>
      <c r="G732" s="3">
        <f t="shared" si="14"/>
        <v>43.86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10780.88</v>
      </c>
      <c r="D734" s="2">
        <f>'PR-RAS'!E741</f>
        <v>20826.12</v>
      </c>
      <c r="E734" s="2">
        <v>0</v>
      </c>
      <c r="F734" s="2">
        <v>0</v>
      </c>
      <c r="G734" s="3">
        <f t="shared" si="14"/>
        <v>38433.476959999993</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2114.0500000000002</v>
      </c>
      <c r="D774" s="2">
        <f>'PR-RAS'!E781</f>
        <v>2856.32</v>
      </c>
      <c r="E774" s="2">
        <v>0</v>
      </c>
      <c r="F774" s="2">
        <v>0</v>
      </c>
      <c r="G774" s="3">
        <f t="shared" si="14"/>
        <v>6050.0313700000006</v>
      </c>
      <c r="H774" s="3">
        <f t="shared" si="15"/>
        <v>0.37000000000034561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5350</v>
      </c>
      <c r="D836" s="2">
        <f>'PR-RAS'!E843</f>
        <v>10350</v>
      </c>
      <c r="E836" s="2">
        <v>0</v>
      </c>
      <c r="F836" s="2">
        <v>0</v>
      </c>
      <c r="G836" s="3">
        <f t="shared" si="14"/>
        <v>21751.75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3367.06</v>
      </c>
      <c r="D837" s="2">
        <f>'PR-RAS'!E844</f>
        <v>1869.73</v>
      </c>
      <c r="E837" s="2">
        <v>0</v>
      </c>
      <c r="F837" s="2">
        <v>0</v>
      </c>
      <c r="G837" s="3">
        <f t="shared" ref="G837:G1010" si="34">(B837/1000)*(C837*1+D837*2)</f>
        <v>5941.0507200000002</v>
      </c>
      <c r="H837" s="3">
        <f t="shared" ref="H837:H1095" si="35">ABS(C837-ROUND(C837,0))+ABS(D837-ROUND(D837,0))</f>
        <v>0.32999999999992724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7560</v>
      </c>
      <c r="D839" s="2">
        <f>'PR-RAS'!E846</f>
        <v>9850</v>
      </c>
      <c r="E839" s="2">
        <v>0</v>
      </c>
      <c r="F839" s="2">
        <v>0</v>
      </c>
      <c r="G839" s="3">
        <f t="shared" si="34"/>
        <v>22843.879999999997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v>
      </c>
      <c r="D841" s="2">
        <f>'PR-RAS'!E848</f>
        <v>3052.64</v>
      </c>
      <c r="E841" s="2">
        <v>0</v>
      </c>
      <c r="F841" s="2">
        <v>0</v>
      </c>
      <c r="G841" s="3">
        <f t="shared" si="34"/>
        <v>8473.0631999999987</v>
      </c>
      <c r="H841" s="3">
        <f t="shared" si="35"/>
        <v>0.66000000000030923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10010</v>
      </c>
      <c r="D844" s="2">
        <f>'PR-RAS'!E851</f>
        <v>9656.25</v>
      </c>
      <c r="E844" s="2">
        <v>0</v>
      </c>
      <c r="F844" s="2">
        <v>0</v>
      </c>
      <c r="G844" s="3">
        <f t="shared" si="34"/>
        <v>24718.8675</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672.65</v>
      </c>
      <c r="D848" s="2">
        <f>'PR-RAS'!E855</f>
        <v>750.58</v>
      </c>
      <c r="E848" s="2">
        <v>0</v>
      </c>
      <c r="F848" s="2">
        <v>0</v>
      </c>
      <c r="G848" s="3">
        <f t="shared" si="34"/>
        <v>1841.2170699999999</v>
      </c>
      <c r="H848" s="3">
        <f t="shared" si="35"/>
        <v>0.76999999999998181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19197.099999999999</v>
      </c>
      <c r="D1582" s="7"/>
      <c r="E1582" s="7">
        <v>0</v>
      </c>
      <c r="F1582" s="7">
        <v>0</v>
      </c>
      <c r="G1582" s="8">
        <f t="shared" ref="G1582:G1686" si="70">B1582/1000*C1582</f>
        <v>19.197099999999999</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639465.84</v>
      </c>
      <c r="D1583" s="2">
        <v>0</v>
      </c>
      <c r="E1583" s="2">
        <v>0</v>
      </c>
      <c r="F1583" s="2">
        <v>0</v>
      </c>
      <c r="G1583" s="3">
        <f t="shared" si="70"/>
        <v>1278.9316799999999</v>
      </c>
      <c r="H1583" s="3">
        <f t="shared" si="71"/>
        <v>0.16000000003259629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155895.46</v>
      </c>
      <c r="D1585" s="2">
        <v>0</v>
      </c>
      <c r="E1585" s="2">
        <v>0</v>
      </c>
      <c r="F1585" s="2">
        <v>0</v>
      </c>
      <c r="G1585" s="3">
        <f t="shared" si="70"/>
        <v>623.58183999999994</v>
      </c>
      <c r="H1585" s="3">
        <f t="shared" si="71"/>
        <v>0.45999999999185093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36460.92</v>
      </c>
      <c r="D1586" s="2">
        <v>0</v>
      </c>
      <c r="E1586" s="2">
        <v>0</v>
      </c>
      <c r="F1586" s="2">
        <v>0</v>
      </c>
      <c r="G1586" s="3">
        <f t="shared" si="70"/>
        <v>182.30459999999999</v>
      </c>
      <c r="H1586" s="3">
        <f t="shared" si="71"/>
        <v>8.000000000174623E-2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71372.759999999995</v>
      </c>
      <c r="D1587" s="2">
        <v>0</v>
      </c>
      <c r="E1587" s="2">
        <v>0</v>
      </c>
      <c r="F1587" s="2">
        <v>0</v>
      </c>
      <c r="G1587" s="3">
        <f t="shared" si="70"/>
        <v>428.23656</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1094.3399999999999</v>
      </c>
      <c r="D1588" s="2">
        <v>0</v>
      </c>
      <c r="E1588" s="2">
        <v>0</v>
      </c>
      <c r="F1588" s="2">
        <v>0</v>
      </c>
      <c r="G1588" s="3">
        <f t="shared" si="70"/>
        <v>7.66038</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2530.23</v>
      </c>
      <c r="D1589" s="2">
        <v>0</v>
      </c>
      <c r="E1589" s="2">
        <v>0</v>
      </c>
      <c r="F1589" s="2">
        <v>0</v>
      </c>
      <c r="G1589" s="3">
        <f t="shared" si="70"/>
        <v>20.24184</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27437.919999999998</v>
      </c>
      <c r="D1590" s="2">
        <v>0</v>
      </c>
      <c r="E1590" s="2">
        <v>0</v>
      </c>
      <c r="F1590" s="2">
        <v>0</v>
      </c>
      <c r="G1590" s="3">
        <f>B1590/1000*C1590</f>
        <v>246.94127999999998</v>
      </c>
      <c r="H1590" s="3">
        <f>ABS(C1590-ROUND(C1590,0))</f>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13745.98</v>
      </c>
      <c r="D1591" s="2">
        <v>0</v>
      </c>
      <c r="E1591" s="2">
        <v>0</v>
      </c>
      <c r="F1591" s="2">
        <v>0</v>
      </c>
      <c r="G1591" s="3">
        <f t="shared" si="70"/>
        <v>137.4598</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179.31</v>
      </c>
      <c r="D1592" s="2">
        <v>0</v>
      </c>
      <c r="E1592" s="2">
        <v>0</v>
      </c>
      <c r="F1592" s="2">
        <v>0</v>
      </c>
      <c r="G1592" s="3">
        <f t="shared" si="70"/>
        <v>1.97241</v>
      </c>
      <c r="H1592" s="3">
        <f t="shared" si="71"/>
        <v>0.31000000000000227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3074</v>
      </c>
      <c r="D1593" s="2">
        <v>0</v>
      </c>
      <c r="E1593" s="2">
        <v>0</v>
      </c>
      <c r="F1593" s="2">
        <v>0</v>
      </c>
      <c r="G1593" s="3">
        <f t="shared" si="70"/>
        <v>36.887999999999998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482070.38</v>
      </c>
      <c r="D1594" s="2">
        <v>0</v>
      </c>
      <c r="E1594" s="2">
        <v>0</v>
      </c>
      <c r="F1594" s="2">
        <v>0</v>
      </c>
      <c r="G1594" s="3">
        <f t="shared" si="70"/>
        <v>6266.9149399999997</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1500</v>
      </c>
      <c r="D1601" s="2">
        <v>0</v>
      </c>
      <c r="E1601" s="2">
        <v>0</v>
      </c>
      <c r="F1601" s="2">
        <v>0</v>
      </c>
      <c r="G1601" s="3">
        <f>B1601/1000*C1601</f>
        <v>30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555889.93999999994</v>
      </c>
      <c r="D1602" s="2">
        <v>0</v>
      </c>
      <c r="E1602" s="2">
        <v>0</v>
      </c>
      <c r="F1602" s="2">
        <v>0</v>
      </c>
      <c r="G1602" s="3">
        <f t="shared" si="70"/>
        <v>11673.68874</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162970.00999999998</v>
      </c>
      <c r="D1604" s="2">
        <v>0</v>
      </c>
      <c r="E1604" s="2">
        <v>0</v>
      </c>
      <c r="F1604" s="2">
        <v>0</v>
      </c>
      <c r="G1604" s="3">
        <f t="shared" si="70"/>
        <v>3748.3102299999996</v>
      </c>
      <c r="H1604" s="3">
        <f t="shared" si="71"/>
        <v>9.9999999802093953E-3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36460.92</v>
      </c>
      <c r="D1605" s="2">
        <v>0</v>
      </c>
      <c r="E1605" s="2">
        <v>0</v>
      </c>
      <c r="F1605" s="2">
        <v>0</v>
      </c>
      <c r="G1605" s="3">
        <f t="shared" si="70"/>
        <v>875.06207999999992</v>
      </c>
      <c r="H1605" s="3">
        <f t="shared" si="71"/>
        <v>8.000000000174623E-2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70530.03</v>
      </c>
      <c r="D1606" s="2">
        <v>0</v>
      </c>
      <c r="E1606" s="2">
        <v>0</v>
      </c>
      <c r="F1606" s="2">
        <v>0</v>
      </c>
      <c r="G1606" s="3">
        <f t="shared" si="70"/>
        <v>1763.2507500000002</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1141.2</v>
      </c>
      <c r="D1607" s="2">
        <v>0</v>
      </c>
      <c r="E1607" s="2">
        <v>0</v>
      </c>
      <c r="F1607" s="2">
        <v>0</v>
      </c>
      <c r="G1607" s="3">
        <f t="shared" si="70"/>
        <v>29.671199999999999</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2687.96</v>
      </c>
      <c r="D1608" s="2">
        <v>0</v>
      </c>
      <c r="E1608" s="2">
        <v>0</v>
      </c>
      <c r="F1608" s="2">
        <v>0</v>
      </c>
      <c r="G1608" s="3">
        <f t="shared" si="70"/>
        <v>72.574920000000006</v>
      </c>
      <c r="H1608" s="3">
        <f t="shared" si="71"/>
        <v>3.999999999996362E-2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30939.42</v>
      </c>
      <c r="D1609" s="2">
        <v>0</v>
      </c>
      <c r="E1609" s="2">
        <v>0</v>
      </c>
      <c r="F1609" s="2">
        <v>0</v>
      </c>
      <c r="G1609" s="3">
        <f>B1609/1000*C1609</f>
        <v>866.30376000000001</v>
      </c>
      <c r="H1609" s="3">
        <f>ABS(C1609-ROUND(C1609,0))</f>
        <v>0.41999999999825377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16629.55</v>
      </c>
      <c r="D1610" s="2">
        <v>0</v>
      </c>
      <c r="E1610" s="2">
        <v>0</v>
      </c>
      <c r="F1610" s="2">
        <v>0</v>
      </c>
      <c r="G1610" s="3">
        <f t="shared" si="70"/>
        <v>482.25695000000002</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179.31</v>
      </c>
      <c r="D1611" s="2">
        <v>0</v>
      </c>
      <c r="E1611" s="2">
        <v>0</v>
      </c>
      <c r="F1611" s="2">
        <v>0</v>
      </c>
      <c r="G1611" s="3">
        <f t="shared" si="70"/>
        <v>5.3792999999999997</v>
      </c>
      <c r="H1611" s="3">
        <f t="shared" si="71"/>
        <v>0.31000000000000227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4401.62</v>
      </c>
      <c r="D1612" s="2">
        <v>0</v>
      </c>
      <c r="E1612" s="2">
        <v>0</v>
      </c>
      <c r="F1612" s="2">
        <v>0</v>
      </c>
      <c r="G1612" s="3">
        <f t="shared" si="70"/>
        <v>136.45022</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385919.93</v>
      </c>
      <c r="D1613" s="2">
        <v>0</v>
      </c>
      <c r="E1613" s="2">
        <v>0</v>
      </c>
      <c r="F1613" s="2">
        <v>0</v>
      </c>
      <c r="G1613" s="3">
        <f t="shared" si="70"/>
        <v>12349.437760000001</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7000</v>
      </c>
      <c r="D1620" s="2">
        <v>0</v>
      </c>
      <c r="E1620" s="2">
        <v>0</v>
      </c>
      <c r="F1620" s="2">
        <v>0</v>
      </c>
      <c r="G1620" s="3">
        <f>B1620/1000*C1620</f>
        <v>273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102773</v>
      </c>
      <c r="D1621" s="2">
        <v>0</v>
      </c>
      <c r="E1621" s="2">
        <v>0</v>
      </c>
      <c r="F1621" s="2">
        <v>0</v>
      </c>
      <c r="G1621" s="3">
        <f t="shared" si="70"/>
        <v>4110.92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17526.13</v>
      </c>
      <c r="D1622" s="2">
        <v>0</v>
      </c>
      <c r="E1622" s="2">
        <v>0</v>
      </c>
      <c r="F1622" s="2">
        <v>0</v>
      </c>
      <c r="G1622" s="3">
        <f t="shared" si="70"/>
        <v>718.5713300000001</v>
      </c>
      <c r="H1622" s="3">
        <f t="shared" si="71"/>
        <v>0.13000000000101863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382.07</v>
      </c>
      <c r="D1628" s="2">
        <v>0</v>
      </c>
      <c r="E1628" s="2">
        <v>0</v>
      </c>
      <c r="F1628" s="2">
        <v>0</v>
      </c>
      <c r="G1628" s="3">
        <f t="shared" si="70"/>
        <v>17.95729</v>
      </c>
      <c r="H1628" s="3">
        <f t="shared" si="71"/>
        <v>6.9999999999993179E-2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382.07</v>
      </c>
      <c r="D1634" s="2">
        <v>0</v>
      </c>
      <c r="E1634" s="2">
        <v>0</v>
      </c>
      <c r="F1634" s="2">
        <v>0</v>
      </c>
      <c r="G1634" s="3">
        <f t="shared" si="70"/>
        <v>20.24971</v>
      </c>
      <c r="H1634" s="3">
        <f t="shared" si="71"/>
        <v>6.9999999999993179E-2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382.07</v>
      </c>
      <c r="D1635" s="2">
        <v>0</v>
      </c>
      <c r="E1635" s="2">
        <v>0</v>
      </c>
      <c r="F1635" s="2">
        <v>0</v>
      </c>
      <c r="G1635" s="3">
        <f t="shared" si="70"/>
        <v>20.631779999999999</v>
      </c>
      <c r="H1635" s="3">
        <f t="shared" si="71"/>
        <v>6.9999999999993179E-2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17144.060000000001</v>
      </c>
      <c r="D1669" s="2">
        <v>0</v>
      </c>
      <c r="E1669" s="2">
        <v>0</v>
      </c>
      <c r="F1669" s="2">
        <v>0</v>
      </c>
      <c r="G1669" s="3">
        <f t="shared" si="70"/>
        <v>1508.6772800000001</v>
      </c>
      <c r="H1669" s="3">
        <f t="shared" si="71"/>
        <v>6.0000000001309672E-2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17144.060000000001</v>
      </c>
      <c r="D1670" s="2">
        <v>0</v>
      </c>
      <c r="E1670" s="2">
        <v>0</v>
      </c>
      <c r="F1670" s="2">
        <v>0</v>
      </c>
      <c r="G1670" s="3">
        <f t="shared" si="70"/>
        <v>1525.82134</v>
      </c>
      <c r="H1670" s="3">
        <f t="shared" si="71"/>
        <v>6.0000000001309672E-2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85246.87</v>
      </c>
      <c r="D1681" s="2">
        <v>0</v>
      </c>
      <c r="E1681" s="2">
        <v>0</v>
      </c>
      <c r="F1681" s="2">
        <v>0</v>
      </c>
      <c r="G1681" s="3">
        <f t="shared" si="70"/>
        <v>8524.6869999999999</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6240.48</v>
      </c>
      <c r="D1683" s="2">
        <v>0</v>
      </c>
      <c r="E1683" s="2">
        <v>0</v>
      </c>
      <c r="F1683" s="2">
        <v>0</v>
      </c>
      <c r="G1683" s="3">
        <f t="shared" si="70"/>
        <v>636.52895999999987</v>
      </c>
      <c r="H1683" s="3">
        <f t="shared" si="71"/>
        <v>0.47999999999956344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79006.39</v>
      </c>
      <c r="D1684" s="2">
        <v>0</v>
      </c>
      <c r="E1684" s="2">
        <v>0</v>
      </c>
      <c r="F1684" s="2">
        <v>0</v>
      </c>
      <c r="G1684" s="3">
        <f t="shared" si="70"/>
        <v>8137.6581699999997</v>
      </c>
      <c r="H1684" s="3">
        <f t="shared" si="71"/>
        <v>0.38999999999941792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32867</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348645.57000000007</v>
      </c>
      <c r="I16" s="271">
        <f>'PR-RAS'!E6</f>
        <v>593156.11</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184212.1</v>
      </c>
      <c r="I17" s="271">
        <f>'PR-RAS'!E152</f>
        <v>251465.93</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185717.32000000007</v>
      </c>
      <c r="I18" s="271">
        <f>'PR-RAS'!E649</f>
        <v>26888.56999999992</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19197.099999999999</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102773</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17526.13</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85246.87</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6" zoomScaleNormal="100" workbookViewId="0">
      <selection activeCell="E650" sqref="E650"/>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348645.57000000007</v>
      </c>
      <c r="E6" s="60">
        <f>E7+E43+E49+E82+E106+E125+E134+E140</f>
        <v>593156.11</v>
      </c>
      <c r="F6" s="45">
        <f t="shared" ref="F6:F132" si="0">IF(D6&lt;&gt;0,IF(E6/D6&gt;=100,"&gt;&gt;100",E6/D6*100),"-")</f>
        <v>170.13154935540982</v>
      </c>
    </row>
    <row r="7" spans="1:24" ht="12.75" customHeight="1" x14ac:dyDescent="0.2">
      <c r="A7" s="63">
        <v>61</v>
      </c>
      <c r="B7" s="206" t="s">
        <v>65</v>
      </c>
      <c r="C7" s="242" t="s">
        <v>66</v>
      </c>
      <c r="D7" s="60">
        <f>D8+D17+D23+D29+D36+D39</f>
        <v>189751.97</v>
      </c>
      <c r="E7" s="60">
        <f>E8+E17+E23+E29+E36+E39</f>
        <v>242263.49999999994</v>
      </c>
      <c r="F7" s="45">
        <f t="shared" si="0"/>
        <v>127.67377329468566</v>
      </c>
    </row>
    <row r="8" spans="1:24" ht="12.75" customHeight="1" x14ac:dyDescent="0.2">
      <c r="A8" s="63">
        <v>611</v>
      </c>
      <c r="B8" s="206" t="s">
        <v>67</v>
      </c>
      <c r="C8" s="242" t="s">
        <v>68</v>
      </c>
      <c r="D8" s="60">
        <f>SUM(D9:D14)-D15-D16</f>
        <v>182207.51</v>
      </c>
      <c r="E8" s="60">
        <f>SUM(E9:E14)-E15-E16</f>
        <v>232560.70999999996</v>
      </c>
      <c r="F8" s="45">
        <f t="shared" si="0"/>
        <v>127.63508485462533</v>
      </c>
    </row>
    <row r="9" spans="1:24" ht="12.75" customHeight="1" x14ac:dyDescent="0.2">
      <c r="A9" s="63">
        <v>6111</v>
      </c>
      <c r="B9" s="65" t="s">
        <v>69</v>
      </c>
      <c r="C9" s="242" t="s">
        <v>70</v>
      </c>
      <c r="D9" s="189">
        <v>182713.71</v>
      </c>
      <c r="E9" s="189">
        <v>221890.94</v>
      </c>
      <c r="F9" s="45">
        <f t="shared" si="0"/>
        <v>121.44186662292611</v>
      </c>
    </row>
    <row r="10" spans="1:24" ht="12.75" customHeight="1" x14ac:dyDescent="0.2">
      <c r="A10" s="63">
        <v>6112</v>
      </c>
      <c r="B10" s="65" t="s">
        <v>71</v>
      </c>
      <c r="C10" s="242" t="s">
        <v>72</v>
      </c>
      <c r="D10" s="189">
        <v>9928.94</v>
      </c>
      <c r="E10" s="189">
        <v>14522.14</v>
      </c>
      <c r="F10" s="45">
        <f t="shared" si="0"/>
        <v>146.26072873841517</v>
      </c>
    </row>
    <row r="11" spans="1:24" ht="12.75" customHeight="1" x14ac:dyDescent="0.2">
      <c r="A11" s="63">
        <v>6113</v>
      </c>
      <c r="B11" s="65" t="s">
        <v>73</v>
      </c>
      <c r="C11" s="242" t="s">
        <v>74</v>
      </c>
      <c r="D11" s="189">
        <v>4335.92</v>
      </c>
      <c r="E11" s="189">
        <v>5422.4</v>
      </c>
      <c r="F11" s="45">
        <f t="shared" si="0"/>
        <v>125.05765789036698</v>
      </c>
    </row>
    <row r="12" spans="1:24" ht="12.75" customHeight="1" x14ac:dyDescent="0.2">
      <c r="A12" s="63">
        <v>6114</v>
      </c>
      <c r="B12" s="65" t="s">
        <v>75</v>
      </c>
      <c r="C12" s="242" t="s">
        <v>76</v>
      </c>
      <c r="D12" s="189">
        <v>28013.99</v>
      </c>
      <c r="E12" s="189">
        <v>20074.39</v>
      </c>
      <c r="F12" s="45">
        <f t="shared" si="0"/>
        <v>71.658446369117712</v>
      </c>
    </row>
    <row r="13" spans="1:24" ht="12.75" customHeight="1" x14ac:dyDescent="0.2">
      <c r="A13" s="63">
        <v>6115</v>
      </c>
      <c r="B13" s="65" t="s">
        <v>77</v>
      </c>
      <c r="C13" s="242" t="s">
        <v>78</v>
      </c>
      <c r="D13" s="189">
        <v>4658.09</v>
      </c>
      <c r="E13" s="189">
        <v>27181.040000000001</v>
      </c>
      <c r="F13" s="45">
        <f t="shared" si="0"/>
        <v>583.5232895886511</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47443.14</v>
      </c>
      <c r="E15" s="189">
        <v>56530.2</v>
      </c>
      <c r="F15" s="45">
        <f t="shared" si="0"/>
        <v>119.1535804754913</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3956.46</v>
      </c>
      <c r="E23" s="60">
        <f t="shared" si="2"/>
        <v>5744.96</v>
      </c>
      <c r="F23" s="45">
        <f t="shared" si="0"/>
        <v>145.20455154355156</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3956.46</v>
      </c>
      <c r="E27" s="189">
        <v>5744.96</v>
      </c>
      <c r="F27" s="45">
        <f t="shared" si="0"/>
        <v>145.20455154355156</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3588</v>
      </c>
      <c r="E29" s="60">
        <f>SUM(E30:E35)</f>
        <v>3957.83</v>
      </c>
      <c r="F29" s="45">
        <f t="shared" si="0"/>
        <v>110.30741360089186</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3588</v>
      </c>
      <c r="E31" s="189">
        <v>3957.83</v>
      </c>
      <c r="F31" s="45">
        <f t="shared" si="0"/>
        <v>110.30741360089186</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110887.52</v>
      </c>
      <c r="E49" s="60">
        <f>E50+E53+E58+E61+E64+E68+E71+E74+E77</f>
        <v>310679.73</v>
      </c>
      <c r="F49" s="45">
        <f t="shared" si="0"/>
        <v>280.17555988266304</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110887.52</v>
      </c>
      <c r="E58" s="60">
        <f t="shared" si="9"/>
        <v>119558.73</v>
      </c>
      <c r="F58" s="45">
        <f t="shared" si="0"/>
        <v>107.8198249902243</v>
      </c>
    </row>
    <row r="59" spans="1:6" ht="24" x14ac:dyDescent="0.2">
      <c r="A59" s="63">
        <v>6331</v>
      </c>
      <c r="B59" s="65" t="s">
        <v>169</v>
      </c>
      <c r="C59" s="242" t="s">
        <v>170</v>
      </c>
      <c r="D59" s="189">
        <v>95995.89</v>
      </c>
      <c r="E59" s="189">
        <v>119558.73</v>
      </c>
      <c r="F59" s="45">
        <f t="shared" si="0"/>
        <v>124.54567586174782</v>
      </c>
    </row>
    <row r="60" spans="1:6" ht="24" x14ac:dyDescent="0.2">
      <c r="A60" s="63">
        <v>6332</v>
      </c>
      <c r="B60" s="65" t="s">
        <v>171</v>
      </c>
      <c r="C60" s="242" t="s">
        <v>172</v>
      </c>
      <c r="D60" s="189">
        <v>14891.63</v>
      </c>
      <c r="E60" s="189"/>
      <c r="F60" s="45">
        <f t="shared" si="0"/>
        <v>0</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191121</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v>191121</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7287.0300000000007</v>
      </c>
      <c r="E82" s="60">
        <f t="shared" si="15"/>
        <v>6508.2099999999991</v>
      </c>
      <c r="F82" s="45">
        <f t="shared" si="0"/>
        <v>89.312243808520051</v>
      </c>
    </row>
    <row r="83" spans="1:6" ht="12.75" customHeight="1" x14ac:dyDescent="0.2">
      <c r="A83" s="63">
        <v>641</v>
      </c>
      <c r="B83" s="64" t="s">
        <v>217</v>
      </c>
      <c r="C83" s="242" t="s">
        <v>218</v>
      </c>
      <c r="D83" s="60">
        <f t="shared" ref="D83:E83" si="16">SUM(D84:D90)</f>
        <v>104.32</v>
      </c>
      <c r="E83" s="60">
        <f t="shared" si="16"/>
        <v>98.73</v>
      </c>
      <c r="F83" s="45">
        <f t="shared" si="0"/>
        <v>94.641487730061357</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v>44.06</v>
      </c>
      <c r="F85" s="45" t="str">
        <f t="shared" si="0"/>
        <v>-</v>
      </c>
    </row>
    <row r="86" spans="1:6" ht="12.75" customHeight="1" x14ac:dyDescent="0.2">
      <c r="A86" s="63">
        <v>6414</v>
      </c>
      <c r="B86" s="64" t="s">
        <v>223</v>
      </c>
      <c r="C86" s="242" t="s">
        <v>224</v>
      </c>
      <c r="D86" s="189">
        <v>104.32</v>
      </c>
      <c r="E86" s="189">
        <v>54.67</v>
      </c>
      <c r="F86" s="45">
        <f t="shared" si="0"/>
        <v>52.406058282208591</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7182.7100000000009</v>
      </c>
      <c r="E91" s="60">
        <f t="shared" si="17"/>
        <v>6409.48</v>
      </c>
      <c r="F91" s="45">
        <f t="shared" si="0"/>
        <v>89.23484311631681</v>
      </c>
    </row>
    <row r="92" spans="1:6" ht="12.75" customHeight="1" x14ac:dyDescent="0.2">
      <c r="A92" s="63">
        <v>6421</v>
      </c>
      <c r="B92" s="64" t="s">
        <v>235</v>
      </c>
      <c r="C92" s="242" t="s">
        <v>236</v>
      </c>
      <c r="D92" s="189">
        <v>331.81</v>
      </c>
      <c r="E92" s="189"/>
      <c r="F92" s="45">
        <f t="shared" si="0"/>
        <v>0</v>
      </c>
    </row>
    <row r="93" spans="1:6" ht="12.75" customHeight="1" x14ac:dyDescent="0.2">
      <c r="A93" s="63">
        <v>6422</v>
      </c>
      <c r="B93" s="64" t="s">
        <v>237</v>
      </c>
      <c r="C93" s="242" t="s">
        <v>238</v>
      </c>
      <c r="D93" s="189">
        <v>6809.87</v>
      </c>
      <c r="E93" s="189">
        <v>5885.76</v>
      </c>
      <c r="F93" s="45">
        <f t="shared" si="0"/>
        <v>86.429843741510496</v>
      </c>
    </row>
    <row r="94" spans="1:6" ht="12.75" customHeight="1" x14ac:dyDescent="0.2">
      <c r="A94" s="63">
        <v>6423</v>
      </c>
      <c r="B94" s="64" t="s">
        <v>239</v>
      </c>
      <c r="C94" s="242" t="s">
        <v>240</v>
      </c>
      <c r="D94" s="189">
        <v>1.22</v>
      </c>
      <c r="E94" s="189">
        <v>1.66</v>
      </c>
      <c r="F94" s="45">
        <f t="shared" si="0"/>
        <v>136.0655737704918</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39.81</v>
      </c>
      <c r="E97" s="189">
        <v>522.05999999999995</v>
      </c>
      <c r="F97" s="45">
        <f t="shared" si="0"/>
        <v>1311.3790504898266</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39790.28</v>
      </c>
      <c r="E106" s="60">
        <f>E107+E112+E120+E124</f>
        <v>33540.869999999995</v>
      </c>
      <c r="F106" s="45">
        <f t="shared" si="0"/>
        <v>84.294129118970744</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23455.599999999999</v>
      </c>
      <c r="E112" s="60">
        <f t="shared" si="20"/>
        <v>15315.25</v>
      </c>
      <c r="F112" s="45">
        <f t="shared" si="0"/>
        <v>65.294641791299313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23455.599999999999</v>
      </c>
      <c r="E117" s="189">
        <v>15315.25</v>
      </c>
      <c r="F117" s="45">
        <f t="shared" si="0"/>
        <v>65.294641791299313</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16334.68</v>
      </c>
      <c r="E120" s="60">
        <f t="shared" si="21"/>
        <v>18225.62</v>
      </c>
      <c r="F120" s="45">
        <f t="shared" si="0"/>
        <v>111.57622922518225</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16334.68</v>
      </c>
      <c r="E122" s="189">
        <v>18056.37</v>
      </c>
      <c r="F122" s="45">
        <f t="shared" si="0"/>
        <v>110.54009016399465</v>
      </c>
    </row>
    <row r="123" spans="1:6" ht="12.75" customHeight="1" x14ac:dyDescent="0.2">
      <c r="A123" s="63">
        <v>6533</v>
      </c>
      <c r="B123" s="64" t="s">
        <v>297</v>
      </c>
      <c r="C123" s="242" t="s">
        <v>298</v>
      </c>
      <c r="D123" s="189">
        <v>0</v>
      </c>
      <c r="E123" s="189">
        <v>169.25</v>
      </c>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928.77</v>
      </c>
      <c r="E125" s="60">
        <f t="shared" si="22"/>
        <v>163.80000000000001</v>
      </c>
      <c r="F125" s="45">
        <f t="shared" si="0"/>
        <v>17.636228560354017</v>
      </c>
    </row>
    <row r="126" spans="1:6" ht="12.75" customHeight="1" x14ac:dyDescent="0.2">
      <c r="A126" s="63">
        <v>661</v>
      </c>
      <c r="B126" s="65" t="s">
        <v>303</v>
      </c>
      <c r="C126" s="242" t="s">
        <v>304</v>
      </c>
      <c r="D126" s="60">
        <f t="shared" ref="D126:E126" si="23">SUM(D127:D128)</f>
        <v>928.77</v>
      </c>
      <c r="E126" s="60">
        <f t="shared" si="23"/>
        <v>163.80000000000001</v>
      </c>
      <c r="F126" s="45">
        <f t="shared" si="0"/>
        <v>17.636228560354017</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928.77</v>
      </c>
      <c r="E128" s="189">
        <v>163.80000000000001</v>
      </c>
      <c r="F128" s="45">
        <f t="shared" si="0"/>
        <v>17.636228560354017</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184212.1</v>
      </c>
      <c r="E152" s="60">
        <f>E153+E164+E202+E221+E230+E262+E273</f>
        <v>251465.93</v>
      </c>
      <c r="F152" s="45">
        <f t="shared" si="26"/>
        <v>136.50891010959648</v>
      </c>
    </row>
    <row r="153" spans="1:6" ht="12.75" customHeight="1" x14ac:dyDescent="0.2">
      <c r="A153" s="63">
        <v>31</v>
      </c>
      <c r="B153" s="64" t="s">
        <v>356</v>
      </c>
      <c r="C153" s="242" t="s">
        <v>357</v>
      </c>
      <c r="D153" s="60">
        <f t="shared" ref="D153:E153" si="30">D154+D159+D160</f>
        <v>15097.94</v>
      </c>
      <c r="E153" s="60">
        <f t="shared" si="30"/>
        <v>36460.92</v>
      </c>
      <c r="F153" s="45">
        <f t="shared" si="26"/>
        <v>241.49599216846798</v>
      </c>
    </row>
    <row r="154" spans="1:6" ht="12.75" customHeight="1" x14ac:dyDescent="0.2">
      <c r="A154" s="63">
        <v>311</v>
      </c>
      <c r="B154" s="64" t="s">
        <v>358</v>
      </c>
      <c r="C154" s="242" t="s">
        <v>359</v>
      </c>
      <c r="D154" s="60">
        <f t="shared" ref="D154:E154" si="31">SUM(D155:D158)</f>
        <v>12616.28</v>
      </c>
      <c r="E154" s="60">
        <f t="shared" si="31"/>
        <v>31296.94</v>
      </c>
      <c r="F154" s="45">
        <f t="shared" si="26"/>
        <v>248.06789323001706</v>
      </c>
    </row>
    <row r="155" spans="1:6" ht="12.75" customHeight="1" x14ac:dyDescent="0.2">
      <c r="A155" s="63">
        <v>3111</v>
      </c>
      <c r="B155" s="64" t="s">
        <v>360</v>
      </c>
      <c r="C155" s="242" t="s">
        <v>361</v>
      </c>
      <c r="D155" s="189">
        <v>12616.28</v>
      </c>
      <c r="E155" s="189">
        <v>31296.94</v>
      </c>
      <c r="F155" s="45">
        <f t="shared" si="26"/>
        <v>248.06789323001706</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400</v>
      </c>
      <c r="E159" s="189"/>
      <c r="F159" s="45">
        <f t="shared" si="26"/>
        <v>0</v>
      </c>
    </row>
    <row r="160" spans="1:6" ht="12.75" customHeight="1" x14ac:dyDescent="0.2">
      <c r="A160" s="63">
        <v>313</v>
      </c>
      <c r="B160" s="65" t="s">
        <v>370</v>
      </c>
      <c r="C160" s="242" t="s">
        <v>371</v>
      </c>
      <c r="D160" s="60">
        <f t="shared" ref="D160:E160" si="32">SUM(D161:D163)</f>
        <v>2081.66</v>
      </c>
      <c r="E160" s="60">
        <f t="shared" si="32"/>
        <v>5163.9799999999996</v>
      </c>
      <c r="F160" s="45">
        <f t="shared" si="26"/>
        <v>248.07029005697373</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2081.66</v>
      </c>
      <c r="E162" s="189">
        <v>5163.9799999999996</v>
      </c>
      <c r="F162" s="45">
        <f t="shared" si="26"/>
        <v>248.07029005697373</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82040.63</v>
      </c>
      <c r="E164" s="60">
        <f>E165+E170+E178+E188+E189+E194</f>
        <v>102628.48999999999</v>
      </c>
      <c r="F164" s="45">
        <f t="shared" si="26"/>
        <v>125.09471221759266</v>
      </c>
    </row>
    <row r="165" spans="1:6" ht="12.75" customHeight="1" x14ac:dyDescent="0.2">
      <c r="A165" s="63">
        <v>321</v>
      </c>
      <c r="B165" s="64" t="s">
        <v>380</v>
      </c>
      <c r="C165" s="242" t="s">
        <v>381</v>
      </c>
      <c r="D165" s="60">
        <f t="shared" ref="D165:E165" si="33">SUM(D166:D169)</f>
        <v>603.70000000000005</v>
      </c>
      <c r="E165" s="60">
        <f t="shared" si="33"/>
        <v>1430.85</v>
      </c>
      <c r="F165" s="45">
        <f t="shared" si="26"/>
        <v>237.01341726022855</v>
      </c>
    </row>
    <row r="166" spans="1:6" ht="12.75" customHeight="1" x14ac:dyDescent="0.2">
      <c r="A166" s="63">
        <v>3211</v>
      </c>
      <c r="B166" s="64" t="s">
        <v>382</v>
      </c>
      <c r="C166" s="242" t="s">
        <v>383</v>
      </c>
      <c r="D166" s="189">
        <v>0</v>
      </c>
      <c r="E166" s="189"/>
      <c r="F166" s="45" t="str">
        <f t="shared" si="26"/>
        <v>-</v>
      </c>
    </row>
    <row r="167" spans="1:6" ht="12.75" customHeight="1" x14ac:dyDescent="0.2">
      <c r="A167" s="63">
        <v>3212</v>
      </c>
      <c r="B167" s="64" t="s">
        <v>384</v>
      </c>
      <c r="C167" s="242" t="s">
        <v>385</v>
      </c>
      <c r="D167" s="189">
        <v>603.70000000000005</v>
      </c>
      <c r="E167" s="189">
        <v>1430.85</v>
      </c>
      <c r="F167" s="45">
        <f t="shared" si="26"/>
        <v>237.01341726022855</v>
      </c>
    </row>
    <row r="168" spans="1:6" ht="12.75" customHeight="1" x14ac:dyDescent="0.2">
      <c r="A168" s="63">
        <v>3213</v>
      </c>
      <c r="B168" s="64" t="s">
        <v>386</v>
      </c>
      <c r="C168" s="242" t="s">
        <v>387</v>
      </c>
      <c r="D168" s="189">
        <v>0</v>
      </c>
      <c r="E168" s="189"/>
      <c r="F168" s="45" t="str">
        <f t="shared" si="26"/>
        <v>-</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8682.6500000000015</v>
      </c>
      <c r="E170" s="60">
        <f t="shared" si="34"/>
        <v>8602.0899999999983</v>
      </c>
      <c r="F170" s="45">
        <f t="shared" si="26"/>
        <v>99.072172666179071</v>
      </c>
    </row>
    <row r="171" spans="1:6" ht="12.75" customHeight="1" x14ac:dyDescent="0.2">
      <c r="A171" s="63">
        <v>3221</v>
      </c>
      <c r="B171" s="64" t="s">
        <v>392</v>
      </c>
      <c r="C171" s="242" t="s">
        <v>393</v>
      </c>
      <c r="D171" s="189">
        <v>2382.3000000000002</v>
      </c>
      <c r="E171" s="189">
        <v>2339.9899999999998</v>
      </c>
      <c r="F171" s="45">
        <f t="shared" si="26"/>
        <v>98.223985224362991</v>
      </c>
    </row>
    <row r="172" spans="1:6" ht="12.75" customHeight="1" x14ac:dyDescent="0.2">
      <c r="A172" s="63">
        <v>3222</v>
      </c>
      <c r="B172" s="64" t="s">
        <v>394</v>
      </c>
      <c r="C172" s="242" t="s">
        <v>395</v>
      </c>
      <c r="D172" s="189">
        <v>93.27</v>
      </c>
      <c r="E172" s="189">
        <v>209.09</v>
      </c>
      <c r="F172" s="45">
        <f t="shared" si="26"/>
        <v>224.17712018869952</v>
      </c>
    </row>
    <row r="173" spans="1:6" ht="12.75" customHeight="1" x14ac:dyDescent="0.2">
      <c r="A173" s="63">
        <v>3223</v>
      </c>
      <c r="B173" s="65" t="s">
        <v>396</v>
      </c>
      <c r="C173" s="242" t="s">
        <v>397</v>
      </c>
      <c r="D173" s="189">
        <v>5868.37</v>
      </c>
      <c r="E173" s="189">
        <v>5661.29</v>
      </c>
      <c r="F173" s="45">
        <f t="shared" si="26"/>
        <v>96.471251812683931</v>
      </c>
    </row>
    <row r="174" spans="1:6" ht="12.75" customHeight="1" x14ac:dyDescent="0.2">
      <c r="A174" s="63">
        <v>3224</v>
      </c>
      <c r="B174" s="65" t="s">
        <v>398</v>
      </c>
      <c r="C174" s="242" t="s">
        <v>399</v>
      </c>
      <c r="D174" s="189">
        <v>153.59</v>
      </c>
      <c r="E174" s="189">
        <v>391.72</v>
      </c>
      <c r="F174" s="45">
        <f t="shared" si="26"/>
        <v>255.04264600559932</v>
      </c>
    </row>
    <row r="175" spans="1:6" ht="12.75" customHeight="1" x14ac:dyDescent="0.2">
      <c r="A175" s="63">
        <v>3225</v>
      </c>
      <c r="B175" s="65" t="s">
        <v>400</v>
      </c>
      <c r="C175" s="242" t="s">
        <v>401</v>
      </c>
      <c r="D175" s="189">
        <v>185.12</v>
      </c>
      <c r="E175" s="189"/>
      <c r="F175" s="45">
        <f t="shared" si="26"/>
        <v>0</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57412.520000000004</v>
      </c>
      <c r="E178" s="60">
        <f t="shared" si="35"/>
        <v>59647.02</v>
      </c>
      <c r="F178" s="45">
        <f t="shared" si="26"/>
        <v>103.89200822399016</v>
      </c>
    </row>
    <row r="179" spans="1:6" ht="12.75" customHeight="1" x14ac:dyDescent="0.2">
      <c r="A179" s="63">
        <v>3231</v>
      </c>
      <c r="B179" s="65" t="s">
        <v>408</v>
      </c>
      <c r="C179" s="242" t="s">
        <v>409</v>
      </c>
      <c r="D179" s="189">
        <v>3056.66</v>
      </c>
      <c r="E179" s="189">
        <v>2928.97</v>
      </c>
      <c r="F179" s="45">
        <f t="shared" si="26"/>
        <v>95.822564498504903</v>
      </c>
    </row>
    <row r="180" spans="1:6" ht="12.75" customHeight="1" x14ac:dyDescent="0.2">
      <c r="A180" s="63">
        <v>3232</v>
      </c>
      <c r="B180" s="65" t="s">
        <v>410</v>
      </c>
      <c r="C180" s="242" t="s">
        <v>411</v>
      </c>
      <c r="D180" s="189">
        <v>1630.72</v>
      </c>
      <c r="E180" s="189">
        <v>2145.66</v>
      </c>
      <c r="F180" s="45">
        <f t="shared" si="26"/>
        <v>131.57746271585555</v>
      </c>
    </row>
    <row r="181" spans="1:6" ht="12.75" customHeight="1" x14ac:dyDescent="0.2">
      <c r="A181" s="63">
        <v>3233</v>
      </c>
      <c r="B181" s="65" t="s">
        <v>412</v>
      </c>
      <c r="C181" s="242" t="s">
        <v>413</v>
      </c>
      <c r="D181" s="189">
        <v>4163.82</v>
      </c>
      <c r="E181" s="189">
        <v>6568.9</v>
      </c>
      <c r="F181" s="45">
        <f t="shared" si="26"/>
        <v>157.76138257657632</v>
      </c>
    </row>
    <row r="182" spans="1:6" ht="12.75" customHeight="1" x14ac:dyDescent="0.2">
      <c r="A182" s="63">
        <v>3234</v>
      </c>
      <c r="B182" s="65" t="s">
        <v>414</v>
      </c>
      <c r="C182" s="242" t="s">
        <v>415</v>
      </c>
      <c r="D182" s="189">
        <v>31094.57</v>
      </c>
      <c r="E182" s="189">
        <v>26083.94</v>
      </c>
      <c r="F182" s="45">
        <f t="shared" si="26"/>
        <v>83.88583601574166</v>
      </c>
    </row>
    <row r="183" spans="1:6" ht="12.75" customHeight="1" x14ac:dyDescent="0.2">
      <c r="A183" s="63">
        <v>3235</v>
      </c>
      <c r="B183" s="64" t="s">
        <v>416</v>
      </c>
      <c r="C183" s="242" t="s">
        <v>417</v>
      </c>
      <c r="D183" s="189">
        <v>0</v>
      </c>
      <c r="E183" s="189"/>
      <c r="F183" s="45" t="str">
        <f t="shared" si="26"/>
        <v>-</v>
      </c>
    </row>
    <row r="184" spans="1:6" ht="12.75" customHeight="1" x14ac:dyDescent="0.2">
      <c r="A184" s="63">
        <v>3236</v>
      </c>
      <c r="B184" s="64" t="s">
        <v>418</v>
      </c>
      <c r="C184" s="242" t="s">
        <v>419</v>
      </c>
      <c r="D184" s="189">
        <v>875</v>
      </c>
      <c r="E184" s="189">
        <v>1430</v>
      </c>
      <c r="F184" s="45">
        <f t="shared" si="26"/>
        <v>163.42857142857144</v>
      </c>
    </row>
    <row r="185" spans="1:6" ht="12.75" customHeight="1" x14ac:dyDescent="0.2">
      <c r="A185" s="63">
        <v>3237</v>
      </c>
      <c r="B185" s="64" t="s">
        <v>420</v>
      </c>
      <c r="C185" s="242" t="s">
        <v>421</v>
      </c>
      <c r="D185" s="189">
        <v>6827.89</v>
      </c>
      <c r="E185" s="189">
        <v>12260.48</v>
      </c>
      <c r="F185" s="45">
        <f t="shared" si="26"/>
        <v>179.56469714655626</v>
      </c>
    </row>
    <row r="186" spans="1:6" ht="12.75" customHeight="1" x14ac:dyDescent="0.2">
      <c r="A186" s="63">
        <v>3238</v>
      </c>
      <c r="B186" s="64" t="s">
        <v>422</v>
      </c>
      <c r="C186" s="242" t="s">
        <v>423</v>
      </c>
      <c r="D186" s="189">
        <v>3905.42</v>
      </c>
      <c r="E186" s="189">
        <v>3065.17</v>
      </c>
      <c r="F186" s="45">
        <f t="shared" si="26"/>
        <v>78.485028498855442</v>
      </c>
    </row>
    <row r="187" spans="1:6" ht="12.75" customHeight="1" x14ac:dyDescent="0.2">
      <c r="A187" s="63">
        <v>3239</v>
      </c>
      <c r="B187" s="64" t="s">
        <v>424</v>
      </c>
      <c r="C187" s="242" t="s">
        <v>425</v>
      </c>
      <c r="D187" s="189">
        <v>5858.44</v>
      </c>
      <c r="E187" s="189">
        <v>5163.8999999999996</v>
      </c>
      <c r="F187" s="45">
        <f t="shared" si="26"/>
        <v>88.144625531711512</v>
      </c>
    </row>
    <row r="188" spans="1:6" ht="12.75" customHeight="1" x14ac:dyDescent="0.2">
      <c r="A188" s="63">
        <v>324</v>
      </c>
      <c r="B188" s="64" t="s">
        <v>426</v>
      </c>
      <c r="C188" s="242" t="s">
        <v>427</v>
      </c>
      <c r="D188" s="189">
        <v>123.4</v>
      </c>
      <c r="E188" s="189">
        <v>30.5</v>
      </c>
      <c r="F188" s="45">
        <f t="shared" si="26"/>
        <v>24.71636952998379</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15218.359999999999</v>
      </c>
      <c r="E194" s="60">
        <f t="shared" si="36"/>
        <v>32918.03</v>
      </c>
      <c r="F194" s="45">
        <f t="shared" si="26"/>
        <v>216.30471351709383</v>
      </c>
    </row>
    <row r="195" spans="1:6" ht="12.75" customHeight="1" x14ac:dyDescent="0.2">
      <c r="A195" s="63">
        <v>3291</v>
      </c>
      <c r="B195" s="178" t="s">
        <v>440</v>
      </c>
      <c r="C195" s="242" t="s">
        <v>441</v>
      </c>
      <c r="D195" s="189">
        <v>10780.88</v>
      </c>
      <c r="E195" s="189">
        <v>20826.12</v>
      </c>
      <c r="F195" s="45">
        <f t="shared" si="26"/>
        <v>193.17643828704152</v>
      </c>
    </row>
    <row r="196" spans="1:6" ht="12.75" customHeight="1" x14ac:dyDescent="0.2">
      <c r="A196" s="63">
        <v>3292</v>
      </c>
      <c r="B196" s="64" t="s">
        <v>442</v>
      </c>
      <c r="C196" s="242" t="s">
        <v>443</v>
      </c>
      <c r="D196" s="189">
        <v>0</v>
      </c>
      <c r="E196" s="189"/>
      <c r="F196" s="45" t="str">
        <f t="shared" si="26"/>
        <v>-</v>
      </c>
    </row>
    <row r="197" spans="1:6" ht="12.75" customHeight="1" x14ac:dyDescent="0.2">
      <c r="A197" s="63">
        <v>3293</v>
      </c>
      <c r="B197" s="64" t="s">
        <v>444</v>
      </c>
      <c r="C197" s="242" t="s">
        <v>445</v>
      </c>
      <c r="D197" s="189">
        <v>291.12</v>
      </c>
      <c r="E197" s="189">
        <v>2858.82</v>
      </c>
      <c r="F197" s="45">
        <f t="shared" si="26"/>
        <v>982.00741962077507</v>
      </c>
    </row>
    <row r="198" spans="1:6" ht="12.75" customHeight="1" x14ac:dyDescent="0.2">
      <c r="A198" s="63">
        <v>3294</v>
      </c>
      <c r="B198" s="64" t="s">
        <v>446</v>
      </c>
      <c r="C198" s="242" t="s">
        <v>447</v>
      </c>
      <c r="D198" s="189">
        <v>1363.62</v>
      </c>
      <c r="E198" s="189">
        <v>1429.98</v>
      </c>
      <c r="F198" s="45">
        <f t="shared" si="26"/>
        <v>104.86645839750078</v>
      </c>
    </row>
    <row r="199" spans="1:6" ht="12.75" customHeight="1" x14ac:dyDescent="0.2">
      <c r="A199" s="63">
        <v>3295</v>
      </c>
      <c r="B199" s="64" t="s">
        <v>448</v>
      </c>
      <c r="C199" s="242" t="s">
        <v>449</v>
      </c>
      <c r="D199" s="189">
        <v>117.09</v>
      </c>
      <c r="E199" s="189">
        <v>1250</v>
      </c>
      <c r="F199" s="45">
        <f t="shared" si="26"/>
        <v>1067.5548723204372</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2665.65</v>
      </c>
      <c r="E201" s="189">
        <v>6553.11</v>
      </c>
      <c r="F201" s="45">
        <f t="shared" si="26"/>
        <v>245.83534972708344</v>
      </c>
    </row>
    <row r="202" spans="1:6" ht="12.75" customHeight="1" x14ac:dyDescent="0.2">
      <c r="A202" s="63">
        <v>34</v>
      </c>
      <c r="B202" s="178" t="s">
        <v>454</v>
      </c>
      <c r="C202" s="242" t="s">
        <v>455</v>
      </c>
      <c r="D202" s="60">
        <f t="shared" ref="D202:E202" si="37">D203+D208+D216</f>
        <v>803.83</v>
      </c>
      <c r="E202" s="60">
        <f t="shared" si="37"/>
        <v>1172.46</v>
      </c>
      <c r="F202" s="45">
        <f t="shared" si="26"/>
        <v>145.8591990843835</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803.83</v>
      </c>
      <c r="E216" s="60">
        <f t="shared" si="40"/>
        <v>1172.46</v>
      </c>
      <c r="F216" s="45">
        <f t="shared" si="26"/>
        <v>145.8591990843835</v>
      </c>
    </row>
    <row r="217" spans="1:6" ht="12.75" customHeight="1" x14ac:dyDescent="0.2">
      <c r="A217" s="63">
        <v>3431</v>
      </c>
      <c r="B217" s="177" t="s">
        <v>484</v>
      </c>
      <c r="C217" s="242" t="s">
        <v>485</v>
      </c>
      <c r="D217" s="189">
        <v>758</v>
      </c>
      <c r="E217" s="189">
        <v>1064.6600000000001</v>
      </c>
      <c r="F217" s="45">
        <f t="shared" si="26"/>
        <v>140.45646437994722</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45.83</v>
      </c>
      <c r="E219" s="189">
        <v>29.68</v>
      </c>
      <c r="F219" s="45">
        <f t="shared" si="26"/>
        <v>64.761073532620557</v>
      </c>
    </row>
    <row r="220" spans="1:6" ht="12.75" customHeight="1" x14ac:dyDescent="0.2">
      <c r="A220" s="63">
        <v>3434</v>
      </c>
      <c r="B220" s="65" t="s">
        <v>490</v>
      </c>
      <c r="C220" s="242" t="s">
        <v>491</v>
      </c>
      <c r="D220" s="189">
        <v>0</v>
      </c>
      <c r="E220" s="189">
        <v>78.12</v>
      </c>
      <c r="F220" s="45" t="str">
        <f t="shared" si="26"/>
        <v>-</v>
      </c>
    </row>
    <row r="221" spans="1:6" ht="12.75" customHeight="1" x14ac:dyDescent="0.2">
      <c r="A221" s="63">
        <v>35</v>
      </c>
      <c r="B221" s="65" t="s">
        <v>492</v>
      </c>
      <c r="C221" s="242" t="s">
        <v>493</v>
      </c>
      <c r="D221" s="60">
        <f t="shared" ref="D221:E221" si="41">D222+D225+D229</f>
        <v>788.65</v>
      </c>
      <c r="E221" s="60">
        <f t="shared" si="41"/>
        <v>2530.23</v>
      </c>
      <c r="F221" s="45">
        <f t="shared" si="26"/>
        <v>320.83053318962789</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788.65</v>
      </c>
      <c r="E225" s="60">
        <f t="shared" si="43"/>
        <v>2530.23</v>
      </c>
      <c r="F225" s="45">
        <f t="shared" si="26"/>
        <v>320.83053318962789</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788.65</v>
      </c>
      <c r="E227" s="189">
        <v>2530.23</v>
      </c>
      <c r="F227" s="45">
        <f t="shared" si="26"/>
        <v>320.83053318962789</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31139.02</v>
      </c>
      <c r="E230" s="60">
        <f>E231+E234+E237+E242+E246+E250+E254+E257</f>
        <v>36172.5</v>
      </c>
      <c r="F230" s="45">
        <f t="shared" ref="F230:F245" si="44">IF(D230&lt;&gt;0,IF(E230/D230&gt;=100,"&gt;&gt;100",E230/D230*100),"-")</f>
        <v>116.1645421082616</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2114.0500000000002</v>
      </c>
      <c r="E237" s="60">
        <f t="shared" si="47"/>
        <v>2856.32</v>
      </c>
      <c r="F237" s="45">
        <f t="shared" si="44"/>
        <v>135.11127929802984</v>
      </c>
    </row>
    <row r="238" spans="1:6" ht="12" x14ac:dyDescent="0.2">
      <c r="A238" s="63">
        <v>3631</v>
      </c>
      <c r="B238" s="65" t="s">
        <v>526</v>
      </c>
      <c r="C238" s="242" t="s">
        <v>527</v>
      </c>
      <c r="D238" s="189">
        <v>2114.0500000000002</v>
      </c>
      <c r="E238" s="189">
        <v>2856.32</v>
      </c>
      <c r="F238" s="45">
        <f t="shared" si="44"/>
        <v>135.11127929802984</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29024.97</v>
      </c>
      <c r="E246" s="60">
        <f t="shared" si="48"/>
        <v>33316.18</v>
      </c>
      <c r="F246" s="45">
        <f t="shared" ref="F246:F249" si="49">IF(D246&lt;&gt;0,IF(E246/D246&gt;=100,"&gt;&gt;100",E246/D246*100),"-")</f>
        <v>114.78454585827306</v>
      </c>
    </row>
    <row r="247" spans="1:6" ht="12.75" customHeight="1" x14ac:dyDescent="0.2">
      <c r="A247" s="63" t="s">
        <v>541</v>
      </c>
      <c r="B247" s="64" t="s">
        <v>542</v>
      </c>
      <c r="C247" s="242" t="s">
        <v>541</v>
      </c>
      <c r="D247" s="189">
        <v>29024.97</v>
      </c>
      <c r="E247" s="189">
        <v>32966.980000000003</v>
      </c>
      <c r="F247" s="45">
        <f t="shared" si="49"/>
        <v>113.58144383956297</v>
      </c>
    </row>
    <row r="248" spans="1:6" ht="12.75" customHeight="1" x14ac:dyDescent="0.2">
      <c r="A248" s="63" t="s">
        <v>543</v>
      </c>
      <c r="B248" s="64" t="s">
        <v>544</v>
      </c>
      <c r="C248" s="242" t="s">
        <v>543</v>
      </c>
      <c r="D248" s="189">
        <v>0</v>
      </c>
      <c r="E248" s="189">
        <v>349.2</v>
      </c>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30941.409999999996</v>
      </c>
      <c r="E262" s="60">
        <f t="shared" si="55"/>
        <v>35529.199999999997</v>
      </c>
      <c r="F262" s="45">
        <f t="shared" ref="F262:F268" si="56">IF(D262&lt;&gt;0,IF(E262/D262&gt;=100,"&gt;&gt;100",E262/D262*100),"-")</f>
        <v>114.82734626508618</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30941.409999999996</v>
      </c>
      <c r="E269" s="60">
        <f t="shared" si="58"/>
        <v>35529.199999999997</v>
      </c>
      <c r="F269" s="45">
        <f t="shared" ref="F269:F272" si="59">IF(D269&lt;&gt;0,IF(E269/D269&gt;=100,"&gt;&gt;100",E269/D269*100),"-")</f>
        <v>114.82734626508618</v>
      </c>
    </row>
    <row r="270" spans="1:6" ht="12.75" customHeight="1" x14ac:dyDescent="0.2">
      <c r="A270" s="63">
        <v>3721</v>
      </c>
      <c r="B270" s="65" t="s">
        <v>581</v>
      </c>
      <c r="C270" s="242" t="s">
        <v>582</v>
      </c>
      <c r="D270" s="189">
        <v>20258.759999999998</v>
      </c>
      <c r="E270" s="189">
        <v>25122.37</v>
      </c>
      <c r="F270" s="45">
        <f t="shared" si="59"/>
        <v>124.00744171903908</v>
      </c>
    </row>
    <row r="271" spans="1:6" ht="12.75" customHeight="1" x14ac:dyDescent="0.2">
      <c r="A271" s="63">
        <v>3722</v>
      </c>
      <c r="B271" s="65" t="s">
        <v>583</v>
      </c>
      <c r="C271" s="242" t="s">
        <v>584</v>
      </c>
      <c r="D271" s="189">
        <v>10682.65</v>
      </c>
      <c r="E271" s="189">
        <v>10406.83</v>
      </c>
      <c r="F271" s="45">
        <f t="shared" si="59"/>
        <v>97.418056381141383</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23400.62</v>
      </c>
      <c r="E273" s="60">
        <f t="shared" si="60"/>
        <v>36972.129999999997</v>
      </c>
      <c r="F273" s="45">
        <f t="shared" ref="F273:F277" si="61">IF(D273&lt;&gt;0,IF(E273/D273&gt;=100,"&gt;&gt;100",E273/D273*100),"-")</f>
        <v>157.99636932696654</v>
      </c>
    </row>
    <row r="274" spans="1:6" ht="12.75" customHeight="1" x14ac:dyDescent="0.2">
      <c r="A274" s="63">
        <v>381</v>
      </c>
      <c r="B274" s="64" t="s">
        <v>589</v>
      </c>
      <c r="C274" s="242" t="s">
        <v>590</v>
      </c>
      <c r="D274" s="60">
        <f t="shared" ref="D274:E274" si="62">SUM(D275:D277)</f>
        <v>23400.62</v>
      </c>
      <c r="E274" s="60">
        <f t="shared" si="62"/>
        <v>36972.129999999997</v>
      </c>
      <c r="F274" s="45">
        <f t="shared" si="61"/>
        <v>157.99636932696654</v>
      </c>
    </row>
    <row r="275" spans="1:6" ht="12.75" customHeight="1" x14ac:dyDescent="0.2">
      <c r="A275" s="63">
        <v>3811</v>
      </c>
      <c r="B275" s="64" t="s">
        <v>591</v>
      </c>
      <c r="C275" s="242" t="s">
        <v>592</v>
      </c>
      <c r="D275" s="189">
        <v>23400.62</v>
      </c>
      <c r="E275" s="189">
        <v>36972.129999999997</v>
      </c>
      <c r="F275" s="45">
        <f t="shared" si="61"/>
        <v>157.99636932696654</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v>0</v>
      </c>
      <c r="F295" s="45" t="str">
        <f t="shared" ref="F295:F306" si="68">IF(D295&lt;&gt;0,IF(E295/D295&gt;=100,"&gt;&gt;100",E295/D295*100),"-")</f>
        <v>-</v>
      </c>
    </row>
    <row r="296" spans="1:6" ht="12.75" customHeight="1" x14ac:dyDescent="0.2">
      <c r="A296" s="63" t="s">
        <v>630</v>
      </c>
      <c r="B296" s="64" t="s">
        <v>633</v>
      </c>
      <c r="C296" s="242" t="s">
        <v>634</v>
      </c>
      <c r="D296" s="189">
        <v>0</v>
      </c>
      <c r="E296" s="189">
        <v>0</v>
      </c>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184212.1</v>
      </c>
      <c r="E299" s="60">
        <f>E152-E297+E298</f>
        <v>251465.93</v>
      </c>
      <c r="F299" s="45">
        <f t="shared" si="68"/>
        <v>136.50891010959648</v>
      </c>
    </row>
    <row r="300" spans="1:6" ht="12.75" customHeight="1" x14ac:dyDescent="0.2">
      <c r="A300" s="63" t="s">
        <v>630</v>
      </c>
      <c r="B300" s="64" t="s">
        <v>641</v>
      </c>
      <c r="C300" s="242" t="s">
        <v>642</v>
      </c>
      <c r="D300" s="60">
        <f>IF(D6&gt;=D299,D6-D299,0)</f>
        <v>164433.47000000006</v>
      </c>
      <c r="E300" s="60">
        <f>IF(E6&gt;=E299,E6-E299,0)</f>
        <v>341690.18</v>
      </c>
      <c r="F300" s="45">
        <f t="shared" si="68"/>
        <v>207.79843665647869</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59997.1</v>
      </c>
      <c r="E302" s="189">
        <v>167268.76999999999</v>
      </c>
      <c r="F302" s="45">
        <f t="shared" si="68"/>
        <v>278.79475841332328</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0</v>
      </c>
      <c r="E304" s="189"/>
      <c r="F304" s="45" t="str">
        <f t="shared" si="68"/>
        <v>-</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38713.25</v>
      </c>
      <c r="E360" s="60">
        <f t="shared" si="86"/>
        <v>482070.38</v>
      </c>
      <c r="F360" s="45">
        <f t="shared" si="72"/>
        <v>1245.233556986303</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38713.25</v>
      </c>
      <c r="E373" s="60">
        <f t="shared" si="90"/>
        <v>482070.38</v>
      </c>
      <c r="F373" s="45">
        <f t="shared" si="72"/>
        <v>1245.233556986303</v>
      </c>
    </row>
    <row r="374" spans="1:6" ht="12.75" customHeight="1" x14ac:dyDescent="0.2">
      <c r="A374" s="63">
        <v>421</v>
      </c>
      <c r="B374" s="64" t="s">
        <v>780</v>
      </c>
      <c r="C374" s="242" t="s">
        <v>781</v>
      </c>
      <c r="D374" s="60">
        <f t="shared" ref="D374:E374" si="91">SUM(D375:D378)</f>
        <v>19954.509999999998</v>
      </c>
      <c r="E374" s="60">
        <f t="shared" si="91"/>
        <v>457126.73</v>
      </c>
      <c r="F374" s="45">
        <f t="shared" si="72"/>
        <v>2290.8441750762108</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5062.88</v>
      </c>
      <c r="E376" s="189">
        <v>451533.6</v>
      </c>
      <c r="F376" s="45">
        <f t="shared" si="72"/>
        <v>8918.5127832379985</v>
      </c>
    </row>
    <row r="377" spans="1:6" ht="12.75" customHeight="1" x14ac:dyDescent="0.2">
      <c r="A377" s="63">
        <v>4213</v>
      </c>
      <c r="B377" s="64" t="s">
        <v>690</v>
      </c>
      <c r="C377" s="242" t="s">
        <v>784</v>
      </c>
      <c r="D377" s="189">
        <v>14891.63</v>
      </c>
      <c r="E377" s="189">
        <v>5593.13</v>
      </c>
      <c r="F377" s="45">
        <f t="shared" si="72"/>
        <v>37.558883748790429</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4341.24</v>
      </c>
      <c r="E379" s="60">
        <f t="shared" si="92"/>
        <v>6193.6500000000005</v>
      </c>
      <c r="F379" s="45">
        <f t="shared" si="72"/>
        <v>142.6700666169113</v>
      </c>
    </row>
    <row r="380" spans="1:6" ht="12.75" customHeight="1" x14ac:dyDescent="0.2">
      <c r="A380" s="63">
        <v>4221</v>
      </c>
      <c r="B380" s="64" t="s">
        <v>696</v>
      </c>
      <c r="C380" s="242" t="s">
        <v>788</v>
      </c>
      <c r="D380" s="189">
        <v>2537.4899999999998</v>
      </c>
      <c r="E380" s="189">
        <v>4678.3500000000004</v>
      </c>
      <c r="F380" s="45">
        <f t="shared" si="72"/>
        <v>184.36919948453001</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v>1032.69</v>
      </c>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1803.75</v>
      </c>
      <c r="E386" s="189">
        <v>482.61</v>
      </c>
      <c r="F386" s="45">
        <f t="shared" si="72"/>
        <v>26.755925155925159</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14417.5</v>
      </c>
      <c r="E401" s="60">
        <f t="shared" si="96"/>
        <v>18750</v>
      </c>
      <c r="F401" s="45">
        <f t="shared" si="72"/>
        <v>130.05028611062946</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14417.5</v>
      </c>
      <c r="E404" s="189">
        <v>18750</v>
      </c>
      <c r="F404" s="45">
        <f t="shared" si="72"/>
        <v>130.05028611062946</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c r="F413" s="45" t="str">
        <f t="shared" si="72"/>
        <v>-</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38713.25</v>
      </c>
      <c r="E418" s="60">
        <f t="shared" si="102"/>
        <v>482070.38</v>
      </c>
      <c r="F418" s="45">
        <f t="shared" si="72"/>
        <v>1245.233556986303</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348645.57000000007</v>
      </c>
      <c r="E422" s="60">
        <f>E6+E308</f>
        <v>593156.11</v>
      </c>
      <c r="F422" s="45">
        <f t="shared" si="72"/>
        <v>170.13154935540982</v>
      </c>
    </row>
    <row r="423" spans="1:6" ht="12.75" customHeight="1" x14ac:dyDescent="0.2">
      <c r="A423" s="63" t="s">
        <v>630</v>
      </c>
      <c r="B423" s="64" t="s">
        <v>853</v>
      </c>
      <c r="C423" s="242" t="s">
        <v>854</v>
      </c>
      <c r="D423" s="60">
        <f t="shared" ref="D423:E423" si="103">D299+D360</f>
        <v>222925.35</v>
      </c>
      <c r="E423" s="60">
        <f t="shared" si="103"/>
        <v>733536.31</v>
      </c>
      <c r="F423" s="45">
        <f t="shared" si="72"/>
        <v>329.05019998847149</v>
      </c>
    </row>
    <row r="424" spans="1:6" ht="12.75" customHeight="1" x14ac:dyDescent="0.2">
      <c r="A424" s="63" t="s">
        <v>630</v>
      </c>
      <c r="B424" s="64" t="s">
        <v>855</v>
      </c>
      <c r="C424" s="242" t="s">
        <v>856</v>
      </c>
      <c r="D424" s="60">
        <f t="shared" ref="D424:E424" si="104">IF(D422&gt;=D423,D422-D423,0)</f>
        <v>125720.22000000006</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140380.20000000007</v>
      </c>
      <c r="F425" s="45" t="str">
        <f t="shared" si="72"/>
        <v>-</v>
      </c>
    </row>
    <row r="426" spans="1:6" ht="12.75" customHeight="1" x14ac:dyDescent="0.2">
      <c r="A426" s="246" t="s">
        <v>859</v>
      </c>
      <c r="B426" s="178" t="s">
        <v>860</v>
      </c>
      <c r="C426" s="247" t="s">
        <v>861</v>
      </c>
      <c r="D426" s="60">
        <f t="shared" ref="D426:E426" si="106">IF(D302-D303+D419-D420&gt;=0,D302-D303+D419-D420,0)</f>
        <v>59997.1</v>
      </c>
      <c r="E426" s="60">
        <f t="shared" si="106"/>
        <v>167268.76999999999</v>
      </c>
      <c r="F426" s="45">
        <f t="shared" si="72"/>
        <v>278.79475841332328</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348645.57000000007</v>
      </c>
      <c r="E643" s="60">
        <f>E422+E430</f>
        <v>593156.11</v>
      </c>
      <c r="F643" s="45">
        <f t="shared" si="109"/>
        <v>170.13154935540982</v>
      </c>
    </row>
    <row r="644" spans="1:6" ht="12.75" customHeight="1" x14ac:dyDescent="0.2">
      <c r="A644" s="63" t="s">
        <v>630</v>
      </c>
      <c r="B644" s="64" t="s">
        <v>1286</v>
      </c>
      <c r="C644" s="242" t="s">
        <v>1287</v>
      </c>
      <c r="D644" s="60">
        <f>D423+D535</f>
        <v>222925.35</v>
      </c>
      <c r="E644" s="60">
        <f>E423+E535</f>
        <v>733536.31</v>
      </c>
      <c r="F644" s="45">
        <f t="shared" si="109"/>
        <v>329.05019998847149</v>
      </c>
    </row>
    <row r="645" spans="1:6" ht="12.75" customHeight="1" x14ac:dyDescent="0.2">
      <c r="A645" s="63" t="s">
        <v>630</v>
      </c>
      <c r="B645" s="64" t="s">
        <v>1288</v>
      </c>
      <c r="C645" s="242" t="s">
        <v>1289</v>
      </c>
      <c r="D645" s="60">
        <f t="shared" ref="D645:E645" si="163">IF(D643&gt;=D644,D643-D644,0)</f>
        <v>125720.22000000006</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140380.20000000007</v>
      </c>
      <c r="F646" s="45" t="str">
        <f t="shared" si="109"/>
        <v>-</v>
      </c>
    </row>
    <row r="647" spans="1:6" ht="24" x14ac:dyDescent="0.2">
      <c r="A647" s="246" t="s">
        <v>1292</v>
      </c>
      <c r="B647" s="64" t="s">
        <v>1293</v>
      </c>
      <c r="C647" s="247" t="s">
        <v>1292</v>
      </c>
      <c r="D647" s="60">
        <f>IF(D426-D427+D641-D642&gt;=0,D426-D427+D641-D642,0)</f>
        <v>59997.1</v>
      </c>
      <c r="E647" s="60">
        <f>IF(E426-E427+E641-E642&gt;=0,E426-E427+E641-E642,0)</f>
        <v>167268.76999999999</v>
      </c>
      <c r="F647" s="45">
        <f t="shared" si="109"/>
        <v>278.79475841332328</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185717.32000000007</v>
      </c>
      <c r="E649" s="60">
        <f t="shared" si="165"/>
        <v>26888.56999999992</v>
      </c>
      <c r="F649" s="45">
        <f t="shared" si="109"/>
        <v>14.4782242173212</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78392.039999999994</v>
      </c>
      <c r="E653" s="189">
        <v>186465.54</v>
      </c>
      <c r="F653" s="45">
        <f t="shared" ref="F653:F740" si="167">IF(D653&lt;&gt;0,IF(E653/D653&gt;=100,"&gt;&gt;100",E653/D653*100),"-")</f>
        <v>237.86284934031571</v>
      </c>
    </row>
    <row r="654" spans="1:6" ht="12.75" customHeight="1" x14ac:dyDescent="0.2">
      <c r="A654" s="63" t="s">
        <v>1305</v>
      </c>
      <c r="B654" s="64" t="s">
        <v>1306</v>
      </c>
      <c r="C654" s="242" t="s">
        <v>1305</v>
      </c>
      <c r="D654" s="189">
        <v>360910.89</v>
      </c>
      <c r="E654" s="189">
        <v>599470.30000000005</v>
      </c>
      <c r="F654" s="45">
        <f t="shared" si="167"/>
        <v>166.09925513746623</v>
      </c>
    </row>
    <row r="655" spans="1:6" ht="12.75" customHeight="1" x14ac:dyDescent="0.2">
      <c r="A655" s="63" t="s">
        <v>1307</v>
      </c>
      <c r="B655" s="64" t="s">
        <v>1308</v>
      </c>
      <c r="C655" s="242" t="s">
        <v>1307</v>
      </c>
      <c r="D655" s="189">
        <v>244712.6</v>
      </c>
      <c r="E655" s="189">
        <v>656274.6</v>
      </c>
      <c r="F655" s="45">
        <f t="shared" si="167"/>
        <v>268.18177731755537</v>
      </c>
    </row>
    <row r="656" spans="1:6" ht="24" x14ac:dyDescent="0.2">
      <c r="A656" s="63">
        <v>11</v>
      </c>
      <c r="B656" s="64" t="s">
        <v>1309</v>
      </c>
      <c r="C656" s="242" t="s">
        <v>1310</v>
      </c>
      <c r="D656" s="60">
        <f t="shared" ref="D656:E656" si="168">+D653+D654-D655</f>
        <v>194590.33</v>
      </c>
      <c r="E656" s="60">
        <f t="shared" si="168"/>
        <v>129661.24000000011</v>
      </c>
      <c r="F656" s="45">
        <f t="shared" si="167"/>
        <v>66.632930834744002</v>
      </c>
    </row>
    <row r="657" spans="1:6" ht="24" x14ac:dyDescent="0.2">
      <c r="A657" s="63" t="s">
        <v>630</v>
      </c>
      <c r="B657" s="64" t="s">
        <v>1311</v>
      </c>
      <c r="C657" s="242" t="s">
        <v>1312</v>
      </c>
      <c r="D657" s="248">
        <v>1</v>
      </c>
      <c r="E657" s="248">
        <v>2</v>
      </c>
      <c r="F657" s="45">
        <f t="shared" si="167"/>
        <v>200</v>
      </c>
    </row>
    <row r="658" spans="1:6" ht="24" x14ac:dyDescent="0.2">
      <c r="A658" s="63" t="s">
        <v>630</v>
      </c>
      <c r="B658" s="64" t="s">
        <v>1313</v>
      </c>
      <c r="C658" s="242" t="s">
        <v>1314</v>
      </c>
      <c r="D658" s="248">
        <v>0</v>
      </c>
      <c r="E658" s="248">
        <v>0</v>
      </c>
      <c r="F658" s="45" t="str">
        <f t="shared" si="167"/>
        <v>-</v>
      </c>
    </row>
    <row r="659" spans="1:6" ht="12.75" customHeight="1" x14ac:dyDescent="0.2">
      <c r="A659" s="63" t="s">
        <v>630</v>
      </c>
      <c r="B659" s="64" t="s">
        <v>1315</v>
      </c>
      <c r="C659" s="242" t="s">
        <v>1316</v>
      </c>
      <c r="D659" s="248">
        <v>1</v>
      </c>
      <c r="E659" s="248">
        <v>2</v>
      </c>
      <c r="F659" s="45">
        <f t="shared" si="167"/>
        <v>200</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v>5744.96</v>
      </c>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95995.89</v>
      </c>
      <c r="E669" s="189">
        <v>102394.08</v>
      </c>
      <c r="F669" s="45">
        <f t="shared" si="167"/>
        <v>106.66506659816373</v>
      </c>
    </row>
    <row r="670" spans="1:6" ht="12.75" customHeight="1" x14ac:dyDescent="0.2">
      <c r="A670" s="63">
        <v>63312</v>
      </c>
      <c r="B670" s="64" t="s">
        <v>1338</v>
      </c>
      <c r="C670" s="242" t="s">
        <v>1339</v>
      </c>
      <c r="D670" s="189">
        <v>0</v>
      </c>
      <c r="E670" s="189">
        <v>17164.650000000001</v>
      </c>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14891.63</v>
      </c>
      <c r="E673" s="189"/>
      <c r="F673" s="45">
        <f t="shared" si="167"/>
        <v>0</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v>191121</v>
      </c>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v>163.36000000000001</v>
      </c>
      <c r="F711" s="71" t="str">
        <f t="shared" si="167"/>
        <v>-</v>
      </c>
    </row>
    <row r="712" spans="1:6" ht="12.75" customHeight="1" x14ac:dyDescent="0.2">
      <c r="A712" s="70" t="s">
        <v>1407</v>
      </c>
      <c r="B712" s="65" t="s">
        <v>1408</v>
      </c>
      <c r="C712" s="273" t="s">
        <v>1407</v>
      </c>
      <c r="D712" s="187"/>
      <c r="E712" s="187">
        <v>1.66</v>
      </c>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603.70000000000005</v>
      </c>
      <c r="E734" s="187"/>
      <c r="F734" s="71">
        <f t="shared" si="167"/>
        <v>0</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v>261.81</v>
      </c>
      <c r="F737" s="45" t="str">
        <f t="shared" si="167"/>
        <v>-</v>
      </c>
    </row>
    <row r="738" spans="1:6" ht="12.75" customHeight="1" x14ac:dyDescent="0.2">
      <c r="A738" s="63" t="s">
        <v>1454</v>
      </c>
      <c r="B738" s="64" t="s">
        <v>1455</v>
      </c>
      <c r="C738" s="242" t="s">
        <v>1454</v>
      </c>
      <c r="D738" s="189">
        <v>4501.01</v>
      </c>
      <c r="E738" s="189">
        <v>4768.67</v>
      </c>
      <c r="F738" s="45">
        <f t="shared" si="167"/>
        <v>105.94666530400954</v>
      </c>
    </row>
    <row r="739" spans="1:6" ht="12.75" customHeight="1" x14ac:dyDescent="0.2">
      <c r="A739" s="70" t="s">
        <v>1456</v>
      </c>
      <c r="B739" s="65" t="s">
        <v>1457</v>
      </c>
      <c r="C739" s="274" t="s">
        <v>1456</v>
      </c>
      <c r="D739" s="187">
        <v>60</v>
      </c>
      <c r="E739" s="187"/>
      <c r="F739" s="71">
        <f t="shared" si="167"/>
        <v>0</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10780.88</v>
      </c>
      <c r="E741" s="187">
        <v>20826.12</v>
      </c>
      <c r="F741" s="71">
        <f t="shared" ref="F741:F1006" si="169">IF(D741&lt;&gt;0,IF(E741/D741&gt;=100,"&gt;&gt;100",E741/D741*100),"-")</f>
        <v>193.17643828704152</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2114.0500000000002</v>
      </c>
      <c r="E781" s="187">
        <v>2856.32</v>
      </c>
      <c r="F781" s="71">
        <f t="shared" si="169"/>
        <v>135.11127929802984</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5350</v>
      </c>
      <c r="E843" s="189">
        <v>10350</v>
      </c>
      <c r="F843" s="45">
        <f t="shared" si="169"/>
        <v>193.45794392523365</v>
      </c>
    </row>
    <row r="844" spans="1:6" ht="12.75" customHeight="1" x14ac:dyDescent="0.2">
      <c r="A844" s="63" t="s">
        <v>1665</v>
      </c>
      <c r="B844" s="64" t="s">
        <v>1666</v>
      </c>
      <c r="C844" s="242" t="s">
        <v>1665</v>
      </c>
      <c r="D844" s="189">
        <v>3367.06</v>
      </c>
      <c r="E844" s="189">
        <v>1869.73</v>
      </c>
      <c r="F844" s="45">
        <f t="shared" si="169"/>
        <v>55.530046984609719</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7560</v>
      </c>
      <c r="E846" s="189">
        <v>9850</v>
      </c>
      <c r="F846" s="45">
        <f t="shared" si="169"/>
        <v>130.29100529100529</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3981.7</v>
      </c>
      <c r="E848" s="189">
        <v>3052.64</v>
      </c>
      <c r="F848" s="45">
        <f t="shared" si="169"/>
        <v>76.666750383002238</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10010</v>
      </c>
      <c r="E851" s="189">
        <v>9656.25</v>
      </c>
      <c r="F851" s="45">
        <f t="shared" si="169"/>
        <v>96.466033966033976</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672.65</v>
      </c>
      <c r="E855" s="189">
        <v>750.58</v>
      </c>
      <c r="F855" s="45">
        <f t="shared" si="169"/>
        <v>111.5855199583736</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59" sqref="D5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19197.099999999999</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639465.84</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155895.46</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36460.92</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71372.759999999995</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1094.3399999999999</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2530.23</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27437.919999999998</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13745.98</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179.31</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3074</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482070.38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1500</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555889.93999999994</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162970.00999999998</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36460.92</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70530.03</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1141.2</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2687.96</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30939.42</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16629.55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179.31</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4401.62</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385919.93</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7000</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102773</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17526.13</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382.07</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382.07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382.07</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17144.060000000001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17144.060000000001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85246.87</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6240.48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79006.39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32867</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Dekanovec</cp:lastModifiedBy>
  <cp:lastPrinted>2025-03-11T06:54:08Z</cp:lastPrinted>
  <dcterms:created xsi:type="dcterms:W3CDTF">2022-04-01T05:14:30Z</dcterms:created>
  <dcterms:modified xsi:type="dcterms:W3CDTF">2025-10-10T12:14:53Z</dcterms:modified>
</cp:coreProperties>
</file>